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Conso P_L" sheetId="1" r:id="rId1"/>
    <sheet name="Conso B_S" sheetId="2" r:id="rId2"/>
    <sheet name="Unconso P_L" sheetId="3" r:id="rId3"/>
    <sheet name="Unconso B_S" sheetId="4" r:id="rId4"/>
  </sheets>
  <definedNames>
    <definedName name="_xlnm.Print_Area" localSheetId="0">'Conso P_L'!$A$1:$D$29</definedName>
  </definedNames>
  <calcPr fullCalcOnLoad="1"/>
</workbook>
</file>

<file path=xl/sharedStrings.xml><?xml version="1.0" encoding="utf-8"?>
<sst xmlns="http://schemas.openxmlformats.org/spreadsheetml/2006/main" count="139" uniqueCount="76">
  <si>
    <t>Consolidated Balance Sheet of Komerční banka, a.s. - IFRS</t>
  </si>
  <si>
    <t>in million CZK</t>
  </si>
  <si>
    <t>Assets</t>
  </si>
  <si>
    <t>31 March 2007</t>
  </si>
  <si>
    <t>31 March 2006</t>
  </si>
  <si>
    <t>Cash and currents balances with national banks</t>
  </si>
  <si>
    <t>Amounts due from banks</t>
  </si>
  <si>
    <t>Financial assets at fair value through profit or loss</t>
  </si>
  <si>
    <t>Positive fair value of financial derivative transactions</t>
  </si>
  <si>
    <t>Loans and advances to customers, net</t>
  </si>
  <si>
    <t>Securities available for sale</t>
  </si>
  <si>
    <t>Investments held to maturity</t>
  </si>
  <si>
    <t>Prepayments, accrued income and other assets</t>
  </si>
  <si>
    <t>Income taxes receivable</t>
  </si>
  <si>
    <t>Deferred tax asset</t>
  </si>
  <si>
    <t>Assets held for sale</t>
  </si>
  <si>
    <t>Goodwill</t>
  </si>
  <si>
    <t>Intangible fixed assets, net</t>
  </si>
  <si>
    <t>Tangible fixed assets, net</t>
  </si>
  <si>
    <t>Investments in associates and subsidiaries</t>
  </si>
  <si>
    <t>Investments in associates and unconsolidated subsidiaries</t>
  </si>
  <si>
    <t>Total assets</t>
  </si>
  <si>
    <t>Liabilities</t>
  </si>
  <si>
    <t>Amounts due to banks</t>
  </si>
  <si>
    <t>Amounts due to customers</t>
  </si>
  <si>
    <t>of which: Amounts due to customers of PF KB</t>
  </si>
  <si>
    <t>Negative fair value of financial derivative transactions</t>
  </si>
  <si>
    <t>Securities issued</t>
  </si>
  <si>
    <t>Accruals and other liabilities</t>
  </si>
  <si>
    <t>Provisions</t>
  </si>
  <si>
    <t>Income taxes payable</t>
  </si>
  <si>
    <t>Deferred tax liability</t>
  </si>
  <si>
    <t>Subordinated debt</t>
  </si>
  <si>
    <t>Total liabilities</t>
  </si>
  <si>
    <t>Shareholders´ equity</t>
  </si>
  <si>
    <t>Share capital</t>
  </si>
  <si>
    <t>Share premium and reserves</t>
  </si>
  <si>
    <t>Minority interest</t>
  </si>
  <si>
    <t>Total shareholders´ equity</t>
  </si>
  <si>
    <t>Total liabilities and shareholders´ equity</t>
  </si>
  <si>
    <t>Consolidated Profit and Loss Statement of Komerční banka, a.s. - IFRS</t>
  </si>
  <si>
    <t>1Q 2007</t>
  </si>
  <si>
    <t>1Q 2006</t>
  </si>
  <si>
    <t>Interest income</t>
  </si>
  <si>
    <t>Interest expense</t>
  </si>
  <si>
    <t>Net interest income</t>
  </si>
  <si>
    <t>Net fees and commissions</t>
  </si>
  <si>
    <t>Net profit / (loss) on financial operations</t>
  </si>
  <si>
    <t>Dividends and other income</t>
  </si>
  <si>
    <t>Net banking income</t>
  </si>
  <si>
    <t>Personnel expenses</t>
  </si>
  <si>
    <t>General administrative expenses</t>
  </si>
  <si>
    <t>Depreciation, impairment and disposal of fixed assets</t>
  </si>
  <si>
    <t>Total operating expenses</t>
  </si>
  <si>
    <t>Net operating income</t>
  </si>
  <si>
    <t xml:space="preserve">   Provision for loan losses</t>
  </si>
  <si>
    <t xml:space="preserve">   Provision for losses on securities</t>
  </si>
  <si>
    <t xml:space="preserve">   Provision for other risks expenses</t>
  </si>
  <si>
    <t>Cost of risk</t>
  </si>
  <si>
    <t>Net profit / (loss) from subsidiaries and associates</t>
  </si>
  <si>
    <t>Share of profit of pension scheme beneficiaries</t>
  </si>
  <si>
    <t>Profit/(loss) before income taxes</t>
  </si>
  <si>
    <t>Income taxes</t>
  </si>
  <si>
    <t>Profit/(loss) for the period before minority interest</t>
  </si>
  <si>
    <t>Profit attributable to the Bank´s equity holders</t>
  </si>
  <si>
    <t>Minority profit / (loss)</t>
  </si>
  <si>
    <t>Unconsolidated Profit and Loss Statement of Komerční banka, a.s. - IFRS</t>
  </si>
  <si>
    <t>Net profit/(loss) for the period</t>
  </si>
  <si>
    <t>(unaudited)</t>
  </si>
  <si>
    <t>60.72</t>
  </si>
  <si>
    <t>60.88</t>
  </si>
  <si>
    <t>Net profit/(loss) per share (in CZK)</t>
  </si>
  <si>
    <t>Unconsolidated Balance Sheet of Komerční banka, a.s. - IFRS</t>
  </si>
  <si>
    <t>Other assets</t>
  </si>
  <si>
    <t>Other liabilities</t>
  </si>
  <si>
    <t>Note: Financial Statements restated for MPSS revaluation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</si>
</sst>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/yy;@"/>
    <numFmt numFmtId="173" formatCode="0.0%"/>
    <numFmt numFmtId="174" formatCode="#,##0.000000"/>
    <numFmt numFmtId="175" formatCode="#,##0.0"/>
  </numFmts>
  <fonts count="16">
    <font>
      <sz val="10"/>
      <name val="Arial"/>
      <family val="0"/>
    </font>
    <font>
      <b/>
      <sz val="20"/>
      <name val="Arial CE"/>
      <family val="2"/>
    </font>
    <font>
      <i/>
      <sz val="9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0"/>
      <name val="Arial CE"/>
      <family val="2"/>
    </font>
    <font>
      <i/>
      <sz val="10"/>
      <color indexed="50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sz val="8"/>
      <name val="Arial"/>
      <family val="0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6" fillId="0" borderId="0" xfId="0" applyNumberFormat="1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173" fontId="0" fillId="0" borderId="0" xfId="20" applyNumberFormat="1" applyFont="1" applyAlignment="1">
      <alignment/>
    </xf>
    <xf numFmtId="0" fontId="0" fillId="0" borderId="0" xfId="0" applyFont="1" applyAlignment="1">
      <alignment/>
    </xf>
    <xf numFmtId="3" fontId="4" fillId="0" borderId="1" xfId="0" applyNumberFormat="1" applyFont="1" applyFill="1" applyBorder="1" applyAlignment="1">
      <alignment/>
    </xf>
    <xf numFmtId="173" fontId="9" fillId="0" borderId="0" xfId="20" applyNumberFormat="1" applyFont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 vertical="center"/>
    </xf>
    <xf numFmtId="0" fontId="10" fillId="0" borderId="0" xfId="0" applyFont="1" applyAlignment="1">
      <alignment/>
    </xf>
    <xf numFmtId="174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7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left" indent="1"/>
    </xf>
    <xf numFmtId="0" fontId="7" fillId="0" borderId="3" xfId="0" applyFont="1" applyFill="1" applyBorder="1" applyAlignment="1">
      <alignment wrapText="1"/>
    </xf>
    <xf numFmtId="0" fontId="7" fillId="0" borderId="3" xfId="0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/>
    </xf>
    <xf numFmtId="3" fontId="7" fillId="0" borderId="5" xfId="0" applyNumberFormat="1" applyFont="1" applyFill="1" applyBorder="1" applyAlignment="1">
      <alignment horizontal="right"/>
    </xf>
    <xf numFmtId="3" fontId="7" fillId="0" borderId="6" xfId="0" applyNumberFormat="1" applyFont="1" applyFill="1" applyBorder="1" applyAlignment="1">
      <alignment horizontal="righ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3" fontId="0" fillId="0" borderId="2" xfId="0" applyNumberFormat="1" applyFill="1" applyBorder="1" applyAlignment="1">
      <alignment/>
    </xf>
    <xf numFmtId="0" fontId="0" fillId="0" borderId="7" xfId="0" applyFill="1" applyBorder="1" applyAlignment="1">
      <alignment wrapText="1"/>
    </xf>
    <xf numFmtId="3" fontId="0" fillId="0" borderId="8" xfId="0" applyNumberFormat="1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3" xfId="0" applyFill="1" applyBorder="1" applyAlignment="1">
      <alignment wrapText="1"/>
    </xf>
    <xf numFmtId="3" fontId="0" fillId="0" borderId="1" xfId="0" applyNumberFormat="1" applyFill="1" applyBorder="1" applyAlignment="1">
      <alignment/>
    </xf>
    <xf numFmtId="0" fontId="0" fillId="0" borderId="3" xfId="0" applyFill="1" applyBorder="1" applyAlignment="1" quotePrefix="1">
      <alignment horizontal="left" wrapText="1"/>
    </xf>
    <xf numFmtId="0" fontId="0" fillId="0" borderId="3" xfId="0" applyFont="1" applyFill="1" applyBorder="1" applyAlignment="1">
      <alignment/>
    </xf>
    <xf numFmtId="0" fontId="4" fillId="0" borderId="4" xfId="0" applyFont="1" applyFill="1" applyBorder="1" applyAlignment="1">
      <alignment wrapText="1"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5" fillId="0" borderId="7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0" fontId="4" fillId="0" borderId="13" xfId="0" applyFont="1" applyFill="1" applyBorder="1" applyAlignment="1">
      <alignment wrapText="1"/>
    </xf>
    <xf numFmtId="3" fontId="4" fillId="0" borderId="14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0" applyFill="1" applyBorder="1" applyAlignment="1">
      <alignment wrapText="1"/>
    </xf>
    <xf numFmtId="3" fontId="0" fillId="0" borderId="17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74" fontId="15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3" fontId="4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0" fillId="2" borderId="7" xfId="0" applyFill="1" applyBorder="1" applyAlignment="1">
      <alignment wrapText="1"/>
    </xf>
    <xf numFmtId="3" fontId="0" fillId="2" borderId="8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2" borderId="3" xfId="0" applyFill="1" applyBorder="1" applyAlignment="1">
      <alignment wrapText="1"/>
    </xf>
    <xf numFmtId="3" fontId="0" fillId="2" borderId="2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3" xfId="0" applyFill="1" applyBorder="1" applyAlignment="1" quotePrefix="1">
      <alignment horizontal="left" wrapText="1"/>
    </xf>
    <xf numFmtId="0" fontId="0" fillId="2" borderId="10" xfId="0" applyFill="1" applyBorder="1" applyAlignment="1">
      <alignment wrapText="1"/>
    </xf>
    <xf numFmtId="3" fontId="0" fillId="2" borderId="1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0" fontId="4" fillId="2" borderId="4" xfId="0" applyFont="1" applyFill="1" applyBorder="1" applyAlignment="1">
      <alignment wrapText="1"/>
    </xf>
    <xf numFmtId="3" fontId="4" fillId="2" borderId="5" xfId="0" applyNumberFormat="1" applyFont="1" applyFill="1" applyBorder="1" applyAlignment="1">
      <alignment/>
    </xf>
    <xf numFmtId="3" fontId="4" fillId="2" borderId="6" xfId="0" applyNumberFormat="1" applyFont="1" applyFill="1" applyBorder="1" applyAlignment="1">
      <alignment/>
    </xf>
    <xf numFmtId="0" fontId="3" fillId="2" borderId="0" xfId="0" applyFont="1" applyFill="1" applyBorder="1" applyAlignment="1">
      <alignment wrapText="1"/>
    </xf>
    <xf numFmtId="3" fontId="3" fillId="2" borderId="0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 wrapText="1" indent="1"/>
    </xf>
    <xf numFmtId="3" fontId="2" fillId="2" borderId="2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4" fillId="2" borderId="4" xfId="0" applyFont="1" applyFill="1" applyBorder="1" applyAlignment="1">
      <alignment wrapText="1"/>
    </xf>
    <xf numFmtId="3" fontId="4" fillId="2" borderId="5" xfId="0" applyNumberFormat="1" applyFont="1" applyFill="1" applyBorder="1" applyAlignment="1">
      <alignment/>
    </xf>
    <xf numFmtId="0" fontId="5" fillId="2" borderId="7" xfId="0" applyFont="1" applyFill="1" applyBorder="1" applyAlignment="1">
      <alignment wrapText="1"/>
    </xf>
    <xf numFmtId="3" fontId="4" fillId="2" borderId="6" xfId="0" applyNumberFormat="1" applyFont="1" applyFill="1" applyBorder="1" applyAlignment="1">
      <alignment/>
    </xf>
    <xf numFmtId="0" fontId="0" fillId="2" borderId="19" xfId="0" applyFill="1" applyBorder="1" applyAlignment="1">
      <alignment wrapText="1"/>
    </xf>
    <xf numFmtId="3" fontId="0" fillId="2" borderId="20" xfId="0" applyNumberFormat="1" applyFill="1" applyBorder="1" applyAlignment="1">
      <alignment/>
    </xf>
    <xf numFmtId="3" fontId="0" fillId="2" borderId="21" xfId="0" applyNumberFormat="1" applyFill="1" applyBorder="1" applyAlignment="1">
      <alignment/>
    </xf>
    <xf numFmtId="0" fontId="6" fillId="2" borderId="0" xfId="0" applyFont="1" applyFill="1" applyBorder="1" applyAlignment="1">
      <alignment wrapText="1"/>
    </xf>
    <xf numFmtId="3" fontId="6" fillId="2" borderId="0" xfId="0" applyNumberFormat="1" applyFont="1" applyFill="1" applyBorder="1" applyAlignment="1">
      <alignment/>
    </xf>
    <xf numFmtId="0" fontId="0" fillId="2" borderId="0" xfId="0" applyFill="1" applyAlignment="1">
      <alignment wrapText="1"/>
    </xf>
    <xf numFmtId="3" fontId="7" fillId="2" borderId="0" xfId="0" applyNumberFormat="1" applyFont="1" applyFill="1" applyAlignment="1">
      <alignment/>
    </xf>
    <xf numFmtId="0" fontId="8" fillId="2" borderId="0" xfId="0" applyFont="1" applyFill="1" applyAlignment="1">
      <alignment wrapText="1"/>
    </xf>
    <xf numFmtId="3" fontId="8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wrapText="1"/>
    </xf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0" fontId="7" fillId="2" borderId="7" xfId="0" applyFont="1" applyFill="1" applyBorder="1" applyAlignment="1">
      <alignment/>
    </xf>
    <xf numFmtId="3" fontId="7" fillId="2" borderId="8" xfId="0" applyNumberFormat="1" applyFont="1" applyFill="1" applyBorder="1" applyAlignment="1">
      <alignment/>
    </xf>
    <xf numFmtId="3" fontId="7" fillId="2" borderId="9" xfId="0" applyNumberFormat="1" applyFont="1" applyFill="1" applyBorder="1" applyAlignment="1">
      <alignment/>
    </xf>
    <xf numFmtId="173" fontId="0" fillId="2" borderId="0" xfId="20" applyNumberFormat="1" applyFont="1" applyFill="1" applyAlignment="1">
      <alignment/>
    </xf>
    <xf numFmtId="0" fontId="7" fillId="2" borderId="3" xfId="0" applyFont="1" applyFill="1" applyBorder="1" applyAlignment="1">
      <alignment/>
    </xf>
    <xf numFmtId="3" fontId="7" fillId="2" borderId="2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173" fontId="9" fillId="2" borderId="0" xfId="20" applyNumberFormat="1" applyFont="1" applyFill="1" applyAlignment="1">
      <alignment/>
    </xf>
    <xf numFmtId="0" fontId="7" fillId="2" borderId="3" xfId="0" applyFont="1" applyFill="1" applyBorder="1" applyAlignment="1">
      <alignment horizontal="left" indent="1"/>
    </xf>
    <xf numFmtId="0" fontId="7" fillId="2" borderId="3" xfId="0" applyFont="1" applyFill="1" applyBorder="1" applyAlignment="1">
      <alignment wrapText="1"/>
    </xf>
    <xf numFmtId="3" fontId="7" fillId="2" borderId="2" xfId="0" applyNumberFormat="1" applyFont="1" applyFill="1" applyBorder="1" applyAlignment="1">
      <alignment/>
    </xf>
    <xf numFmtId="3" fontId="7" fillId="2" borderId="1" xfId="0" applyNumberFormat="1" applyFont="1" applyFill="1" applyBorder="1" applyAlignment="1">
      <alignment/>
    </xf>
    <xf numFmtId="3" fontId="7" fillId="2" borderId="2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 indent="1"/>
    </xf>
    <xf numFmtId="3" fontId="7" fillId="2" borderId="2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 indent="1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173" fontId="0" fillId="2" borderId="0" xfId="20" applyNumberFormat="1" applyFont="1" applyFill="1" applyAlignment="1">
      <alignment horizontal="right"/>
    </xf>
    <xf numFmtId="0" fontId="10" fillId="2" borderId="0" xfId="0" applyFont="1" applyFill="1" applyAlignment="1">
      <alignment/>
    </xf>
    <xf numFmtId="175" fontId="7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173" fontId="7" fillId="2" borderId="0" xfId="20" applyNumberFormat="1" applyFont="1" applyFill="1" applyAlignment="1">
      <alignment/>
    </xf>
    <xf numFmtId="3" fontId="10" fillId="2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74" customWidth="1"/>
    <col min="2" max="2" width="58.421875" style="80" customWidth="1"/>
    <col min="3" max="4" width="12.7109375" style="110" customWidth="1"/>
    <col min="5" max="16384" width="9.140625" style="74" customWidth="1"/>
  </cols>
  <sheetData>
    <row r="1" spans="1:4" ht="23.25" customHeight="1">
      <c r="A1" s="72" t="s">
        <v>40</v>
      </c>
      <c r="C1" s="115"/>
      <c r="D1" s="115"/>
    </row>
    <row r="2" spans="2:4" ht="26.25">
      <c r="B2" s="75" t="s">
        <v>1</v>
      </c>
      <c r="C2" s="115"/>
      <c r="D2" s="115"/>
    </row>
    <row r="3" spans="2:4" ht="13.5" customHeight="1">
      <c r="B3" s="76" t="s">
        <v>75</v>
      </c>
      <c r="C3" s="79" t="s">
        <v>41</v>
      </c>
      <c r="D3" s="79" t="s">
        <v>42</v>
      </c>
    </row>
    <row r="4" spans="3:4" ht="15.75" customHeight="1" thickBot="1">
      <c r="C4" s="81" t="s">
        <v>68</v>
      </c>
      <c r="D4" s="81" t="s">
        <v>68</v>
      </c>
    </row>
    <row r="5" spans="2:5" s="116" customFormat="1" ht="12.75">
      <c r="B5" s="117" t="s">
        <v>43</v>
      </c>
      <c r="C5" s="118">
        <v>7610</v>
      </c>
      <c r="D5" s="119">
        <v>5918</v>
      </c>
      <c r="E5" s="120"/>
    </row>
    <row r="6" spans="2:5" s="116" customFormat="1" ht="12.75">
      <c r="B6" s="121" t="s">
        <v>44</v>
      </c>
      <c r="C6" s="122">
        <v>-3254</v>
      </c>
      <c r="D6" s="123">
        <v>-2037</v>
      </c>
      <c r="E6" s="120"/>
    </row>
    <row r="7" spans="2:5" s="116" customFormat="1" ht="12.75">
      <c r="B7" s="124" t="s">
        <v>45</v>
      </c>
      <c r="C7" s="125">
        <f>SUM(C5:C6)</f>
        <v>4356</v>
      </c>
      <c r="D7" s="126">
        <f>SUM(D5:D6)</f>
        <v>3881</v>
      </c>
      <c r="E7" s="127"/>
    </row>
    <row r="8" spans="2:5" s="116" customFormat="1" ht="12.75">
      <c r="B8" s="121" t="s">
        <v>46</v>
      </c>
      <c r="C8" s="122">
        <v>2241</v>
      </c>
      <c r="D8" s="123">
        <v>2110</v>
      </c>
      <c r="E8" s="120"/>
    </row>
    <row r="9" spans="2:5" s="116" customFormat="1" ht="12.75">
      <c r="B9" s="121" t="s">
        <v>47</v>
      </c>
      <c r="C9" s="122">
        <v>347</v>
      </c>
      <c r="D9" s="123">
        <v>319</v>
      </c>
      <c r="E9" s="120"/>
    </row>
    <row r="10" spans="2:5" s="116" customFormat="1" ht="12.75">
      <c r="B10" s="121" t="s">
        <v>48</v>
      </c>
      <c r="C10" s="122">
        <v>29</v>
      </c>
      <c r="D10" s="123">
        <v>22</v>
      </c>
      <c r="E10" s="120"/>
    </row>
    <row r="11" spans="2:5" s="116" customFormat="1" ht="12.75">
      <c r="B11" s="124" t="s">
        <v>49</v>
      </c>
      <c r="C11" s="125">
        <f>+C7+C8+C9+C10</f>
        <v>6973</v>
      </c>
      <c r="D11" s="126">
        <f>+D7+D8+D9+D10</f>
        <v>6332</v>
      </c>
      <c r="E11" s="127"/>
    </row>
    <row r="12" spans="2:5" s="116" customFormat="1" ht="12.75">
      <c r="B12" s="128" t="s">
        <v>50</v>
      </c>
      <c r="C12" s="122">
        <v>-1440</v>
      </c>
      <c r="D12" s="123">
        <v>-1098</v>
      </c>
      <c r="E12" s="120"/>
    </row>
    <row r="13" spans="2:5" s="116" customFormat="1" ht="12.75">
      <c r="B13" s="128" t="s">
        <v>51</v>
      </c>
      <c r="C13" s="122">
        <v>-1341</v>
      </c>
      <c r="D13" s="123">
        <v>-1291</v>
      </c>
      <c r="E13" s="120"/>
    </row>
    <row r="14" spans="2:5" s="116" customFormat="1" ht="12.75">
      <c r="B14" s="128" t="s">
        <v>52</v>
      </c>
      <c r="C14" s="122">
        <v>-384</v>
      </c>
      <c r="D14" s="123">
        <v>-411</v>
      </c>
      <c r="E14" s="120"/>
    </row>
    <row r="15" spans="2:5" s="116" customFormat="1" ht="12.75">
      <c r="B15" s="124" t="s">
        <v>53</v>
      </c>
      <c r="C15" s="125">
        <f>+C12+C13+C14</f>
        <v>-3165</v>
      </c>
      <c r="D15" s="126">
        <f>+D12+D13+D14</f>
        <v>-2800</v>
      </c>
      <c r="E15" s="127"/>
    </row>
    <row r="16" spans="2:5" s="116" customFormat="1" ht="12.75">
      <c r="B16" s="124" t="s">
        <v>54</v>
      </c>
      <c r="C16" s="125">
        <f>C11+C15</f>
        <v>3808</v>
      </c>
      <c r="D16" s="126">
        <f>D11+D15</f>
        <v>3532</v>
      </c>
      <c r="E16" s="127"/>
    </row>
    <row r="17" spans="2:5" s="116" customFormat="1" ht="12.75">
      <c r="B17" s="121" t="s">
        <v>55</v>
      </c>
      <c r="C17" s="122">
        <v>-401</v>
      </c>
      <c r="D17" s="123">
        <v>-288</v>
      </c>
      <c r="E17" s="120"/>
    </row>
    <row r="18" spans="2:5" s="116" customFormat="1" ht="12.75">
      <c r="B18" s="129" t="s">
        <v>56</v>
      </c>
      <c r="C18" s="122">
        <v>0</v>
      </c>
      <c r="D18" s="123">
        <v>0</v>
      </c>
      <c r="E18" s="120"/>
    </row>
    <row r="19" spans="2:5" s="116" customFormat="1" ht="12.75">
      <c r="B19" s="129" t="s">
        <v>57</v>
      </c>
      <c r="C19" s="122">
        <v>-20</v>
      </c>
      <c r="D19" s="123">
        <v>-56</v>
      </c>
      <c r="E19" s="120"/>
    </row>
    <row r="20" spans="2:5" s="116" customFormat="1" ht="12.75">
      <c r="B20" s="124" t="s">
        <v>58</v>
      </c>
      <c r="C20" s="125">
        <f>SUM(C17:C19)</f>
        <v>-421</v>
      </c>
      <c r="D20" s="126">
        <f>SUM(D17:D19)</f>
        <v>-344</v>
      </c>
      <c r="E20" s="127"/>
    </row>
    <row r="21" spans="2:5" s="116" customFormat="1" ht="12.75">
      <c r="B21" s="121" t="s">
        <v>59</v>
      </c>
      <c r="C21" s="130">
        <v>10</v>
      </c>
      <c r="D21" s="131">
        <v>65</v>
      </c>
      <c r="E21" s="120"/>
    </row>
    <row r="22" spans="2:5" s="116" customFormat="1" ht="12.75">
      <c r="B22" s="121" t="s">
        <v>60</v>
      </c>
      <c r="C22" s="132">
        <v>-77</v>
      </c>
      <c r="D22" s="133">
        <v>-111</v>
      </c>
      <c r="E22" s="120"/>
    </row>
    <row r="23" spans="2:5" s="116" customFormat="1" ht="12.75">
      <c r="B23" s="124" t="s">
        <v>61</v>
      </c>
      <c r="C23" s="125">
        <f>+C16+C20+C21+C22</f>
        <v>3320</v>
      </c>
      <c r="D23" s="126">
        <f>+D16+D20+D21+D22</f>
        <v>3142</v>
      </c>
      <c r="E23" s="127"/>
    </row>
    <row r="24" spans="2:5" s="116" customFormat="1" ht="12.75">
      <c r="B24" s="134" t="s">
        <v>62</v>
      </c>
      <c r="C24" s="132">
        <v>-718</v>
      </c>
      <c r="D24" s="133">
        <v>-727</v>
      </c>
      <c r="E24" s="120"/>
    </row>
    <row r="25" spans="2:5" s="116" customFormat="1" ht="12.75">
      <c r="B25" s="135" t="s">
        <v>63</v>
      </c>
      <c r="C25" s="136">
        <f>C23+C24</f>
        <v>2602</v>
      </c>
      <c r="D25" s="137">
        <f>D23+D24</f>
        <v>2415</v>
      </c>
      <c r="E25" s="127"/>
    </row>
    <row r="26" spans="2:5" s="116" customFormat="1" ht="12.75">
      <c r="B26" s="138" t="s">
        <v>64</v>
      </c>
      <c r="C26" s="139">
        <f>C25-C27</f>
        <v>2591</v>
      </c>
      <c r="D26" s="140">
        <f>+D25-D27</f>
        <v>2418</v>
      </c>
      <c r="E26" s="120"/>
    </row>
    <row r="27" spans="2:5" s="116" customFormat="1" ht="13.5" thickBot="1">
      <c r="B27" s="141" t="s">
        <v>65</v>
      </c>
      <c r="C27" s="142">
        <v>11</v>
      </c>
      <c r="D27" s="143">
        <v>-3</v>
      </c>
      <c r="E27" s="144"/>
    </row>
    <row r="28" ht="14.25">
      <c r="B28" s="145"/>
    </row>
    <row r="29" spans="3:4" ht="12.75">
      <c r="C29" s="146"/>
      <c r="D29" s="146"/>
    </row>
    <row r="30" spans="2:4" ht="12.75">
      <c r="B30" s="147"/>
      <c r="C30" s="148"/>
      <c r="D30" s="148"/>
    </row>
    <row r="31" spans="2:4" ht="12.75">
      <c r="B31" s="147"/>
      <c r="C31" s="148"/>
      <c r="D31" s="148"/>
    </row>
    <row r="32" spans="2:4" ht="12.75">
      <c r="B32" s="147"/>
      <c r="C32" s="148"/>
      <c r="D32" s="148"/>
    </row>
    <row r="38" ht="14.25">
      <c r="B38" s="145"/>
    </row>
    <row r="39" ht="14.25">
      <c r="B39" s="145"/>
    </row>
    <row r="40" ht="14.25">
      <c r="B40" s="145"/>
    </row>
    <row r="41" ht="14.25">
      <c r="B41" s="145"/>
    </row>
    <row r="42" ht="14.25">
      <c r="B42" s="145"/>
    </row>
    <row r="43" ht="14.25">
      <c r="B43" s="145"/>
    </row>
    <row r="44" ht="14.25">
      <c r="B44" s="145"/>
    </row>
    <row r="45" ht="14.25">
      <c r="B45" s="149"/>
    </row>
    <row r="46" ht="14.25">
      <c r="B46" s="149"/>
    </row>
    <row r="47" ht="14.25">
      <c r="B47" s="149"/>
    </row>
    <row r="48" ht="14.25">
      <c r="B48" s="149"/>
    </row>
    <row r="49" ht="14.25">
      <c r="B49" s="149"/>
    </row>
    <row r="50" ht="14.25">
      <c r="B50" s="149"/>
    </row>
    <row r="51" ht="14.25">
      <c r="B51" s="149"/>
    </row>
    <row r="52" ht="14.25">
      <c r="B52" s="149"/>
    </row>
    <row r="53" ht="14.25">
      <c r="B53" s="149"/>
    </row>
    <row r="54" ht="14.25">
      <c r="B54" s="149"/>
    </row>
    <row r="55" ht="14.25">
      <c r="B55" s="149"/>
    </row>
    <row r="56" ht="14.25">
      <c r="B56" s="145"/>
    </row>
    <row r="57" ht="14.25">
      <c r="B57" s="145"/>
    </row>
    <row r="58" ht="14.25">
      <c r="B58" s="145"/>
    </row>
    <row r="59" ht="14.25">
      <c r="B59" s="145"/>
    </row>
    <row r="60" ht="14.25">
      <c r="B60" s="145"/>
    </row>
    <row r="61" ht="14.25">
      <c r="B61" s="145"/>
    </row>
    <row r="62" ht="14.25">
      <c r="B62" s="145"/>
    </row>
    <row r="63" ht="14.25">
      <c r="B63" s="145"/>
    </row>
    <row r="64" ht="14.25">
      <c r="B64" s="145"/>
    </row>
    <row r="65" ht="14.25">
      <c r="B65" s="145"/>
    </row>
    <row r="66" ht="14.25">
      <c r="B66" s="145"/>
    </row>
    <row r="67" ht="14.25">
      <c r="B67" s="145"/>
    </row>
    <row r="68" ht="14.25">
      <c r="B68" s="145"/>
    </row>
    <row r="69" ht="14.25">
      <c r="B69" s="145"/>
    </row>
    <row r="70" ht="14.25">
      <c r="B70" s="145"/>
    </row>
    <row r="71" ht="14.25">
      <c r="B71" s="145"/>
    </row>
    <row r="72" ht="14.25">
      <c r="B72" s="145"/>
    </row>
    <row r="73" ht="14.25">
      <c r="B73" s="145"/>
    </row>
    <row r="74" ht="14.25">
      <c r="B74" s="145"/>
    </row>
    <row r="75" ht="14.25">
      <c r="B75" s="145"/>
    </row>
    <row r="76" ht="14.25">
      <c r="B76" s="145"/>
    </row>
    <row r="77" ht="14.25">
      <c r="B77" s="145"/>
    </row>
    <row r="78" ht="14.25">
      <c r="B78" s="145"/>
    </row>
    <row r="79" ht="14.25">
      <c r="B79" s="145"/>
    </row>
    <row r="80" ht="14.25">
      <c r="B80" s="145"/>
    </row>
    <row r="81" ht="14.25">
      <c r="B81" s="145"/>
    </row>
    <row r="82" ht="14.25">
      <c r="B82" s="145"/>
    </row>
    <row r="83" ht="14.25">
      <c r="B83" s="145"/>
    </row>
    <row r="84" ht="14.25">
      <c r="B84" s="145"/>
    </row>
    <row r="85" ht="14.25">
      <c r="B85" s="145"/>
    </row>
    <row r="86" ht="14.25">
      <c r="B86" s="145"/>
    </row>
    <row r="87" ht="14.25">
      <c r="B87" s="145"/>
    </row>
    <row r="88" ht="14.25">
      <c r="B88" s="145"/>
    </row>
    <row r="89" ht="14.25">
      <c r="B89" s="145"/>
    </row>
    <row r="90" ht="14.25">
      <c r="B90" s="145"/>
    </row>
    <row r="91" ht="14.25">
      <c r="B91" s="145"/>
    </row>
    <row r="92" ht="14.25">
      <c r="B92" s="145"/>
    </row>
    <row r="93" ht="14.25">
      <c r="B93" s="145"/>
    </row>
    <row r="94" ht="14.25">
      <c r="B94" s="145"/>
    </row>
    <row r="95" ht="14.25">
      <c r="B95" s="145"/>
    </row>
    <row r="96" ht="14.25">
      <c r="B96" s="145"/>
    </row>
    <row r="97" ht="14.25">
      <c r="B97" s="145"/>
    </row>
    <row r="98" ht="14.25">
      <c r="B98" s="145"/>
    </row>
    <row r="99" ht="14.25">
      <c r="B99" s="145"/>
    </row>
    <row r="100" ht="14.25">
      <c r="B100" s="145"/>
    </row>
    <row r="101" ht="14.25">
      <c r="B101" s="145"/>
    </row>
    <row r="102" ht="14.25">
      <c r="B102" s="145"/>
    </row>
    <row r="103" ht="14.25">
      <c r="B103" s="145"/>
    </row>
    <row r="104" ht="14.25">
      <c r="B104" s="145"/>
    </row>
    <row r="105" ht="14.25">
      <c r="B105" s="145"/>
    </row>
    <row r="106" ht="14.25">
      <c r="B106" s="145"/>
    </row>
    <row r="107" ht="14.25">
      <c r="B107" s="145"/>
    </row>
    <row r="108" ht="14.25">
      <c r="B108" s="145"/>
    </row>
    <row r="109" ht="14.25">
      <c r="B109" s="145"/>
    </row>
    <row r="110" ht="14.25">
      <c r="B110" s="145"/>
    </row>
    <row r="111" ht="14.25">
      <c r="B111" s="145"/>
    </row>
    <row r="112" ht="14.25">
      <c r="B112" s="145"/>
    </row>
    <row r="113" ht="14.25">
      <c r="B113" s="145"/>
    </row>
    <row r="114" ht="14.25">
      <c r="B114" s="145"/>
    </row>
    <row r="115" ht="14.25">
      <c r="B115" s="145"/>
    </row>
    <row r="116" ht="14.25">
      <c r="B116" s="145"/>
    </row>
    <row r="117" ht="14.25">
      <c r="B117" s="145"/>
    </row>
    <row r="118" ht="14.25">
      <c r="B118" s="145"/>
    </row>
    <row r="119" ht="14.25">
      <c r="B119" s="145"/>
    </row>
    <row r="120" ht="14.25">
      <c r="B120" s="145"/>
    </row>
    <row r="121" ht="14.25">
      <c r="B121" s="145"/>
    </row>
    <row r="122" ht="14.25">
      <c r="B122" s="145"/>
    </row>
    <row r="123" ht="14.25">
      <c r="B123" s="145"/>
    </row>
    <row r="124" ht="14.25">
      <c r="B124" s="145"/>
    </row>
    <row r="125" ht="14.25">
      <c r="B125" s="145"/>
    </row>
    <row r="126" ht="14.25">
      <c r="B126" s="145"/>
    </row>
    <row r="127" ht="14.25">
      <c r="B127" s="145"/>
    </row>
    <row r="128" ht="14.25">
      <c r="B128" s="145"/>
    </row>
    <row r="129" ht="14.25">
      <c r="B129" s="145"/>
    </row>
    <row r="130" ht="14.25">
      <c r="B130" s="145"/>
    </row>
    <row r="131" ht="14.25">
      <c r="B131" s="145"/>
    </row>
    <row r="132" ht="14.25">
      <c r="B132" s="145"/>
    </row>
    <row r="133" ht="14.25">
      <c r="B133" s="145"/>
    </row>
    <row r="134" ht="14.25">
      <c r="B134" s="145"/>
    </row>
    <row r="135" ht="14.25">
      <c r="B135" s="145"/>
    </row>
    <row r="136" ht="14.25">
      <c r="B136" s="145"/>
    </row>
    <row r="137" ht="14.25">
      <c r="B137" s="145"/>
    </row>
    <row r="138" ht="14.25">
      <c r="B138" s="145"/>
    </row>
    <row r="139" ht="14.25">
      <c r="B139" s="145"/>
    </row>
    <row r="140" ht="14.25">
      <c r="B140" s="145"/>
    </row>
    <row r="141" ht="14.25">
      <c r="B141" s="145"/>
    </row>
    <row r="142" ht="14.25">
      <c r="B142" s="145"/>
    </row>
    <row r="143" ht="14.25">
      <c r="B143" s="145"/>
    </row>
    <row r="144" ht="14.25">
      <c r="B144" s="145"/>
    </row>
    <row r="145" ht="14.25">
      <c r="B145" s="145"/>
    </row>
    <row r="146" ht="14.25">
      <c r="B146" s="145"/>
    </row>
    <row r="147" ht="14.25">
      <c r="B147" s="145"/>
    </row>
    <row r="148" ht="14.25">
      <c r="B148" s="145"/>
    </row>
    <row r="149" ht="14.25">
      <c r="B149" s="145"/>
    </row>
    <row r="150" ht="14.25">
      <c r="B150" s="145"/>
    </row>
    <row r="151" ht="14.25">
      <c r="B151" s="145"/>
    </row>
    <row r="152" ht="14.25">
      <c r="B152" s="145"/>
    </row>
    <row r="153" ht="14.25">
      <c r="B153" s="145"/>
    </row>
    <row r="154" ht="14.25">
      <c r="B154" s="145"/>
    </row>
    <row r="155" ht="14.25">
      <c r="B155" s="145"/>
    </row>
    <row r="156" ht="14.25">
      <c r="B156" s="145"/>
    </row>
    <row r="157" ht="14.25">
      <c r="B157" s="145"/>
    </row>
    <row r="158" ht="14.25">
      <c r="B158" s="145"/>
    </row>
    <row r="159" ht="14.25">
      <c r="B159" s="145"/>
    </row>
    <row r="160" ht="14.25">
      <c r="B160" s="145"/>
    </row>
    <row r="161" ht="14.25">
      <c r="B161" s="145"/>
    </row>
    <row r="162" ht="14.25">
      <c r="B162" s="145"/>
    </row>
    <row r="163" ht="14.25">
      <c r="B163" s="145"/>
    </row>
    <row r="164" ht="14.25">
      <c r="B164" s="145"/>
    </row>
    <row r="165" ht="14.25">
      <c r="B165" s="145"/>
    </row>
    <row r="166" ht="14.25">
      <c r="B166" s="145"/>
    </row>
    <row r="167" ht="14.25">
      <c r="B167" s="145"/>
    </row>
    <row r="168" ht="14.25">
      <c r="B168" s="145"/>
    </row>
    <row r="169" ht="14.25">
      <c r="B169" s="145"/>
    </row>
    <row r="170" ht="14.25">
      <c r="B170" s="145"/>
    </row>
    <row r="171" ht="14.25">
      <c r="B171" s="145"/>
    </row>
    <row r="172" ht="14.25">
      <c r="B172" s="145"/>
    </row>
    <row r="173" ht="14.25">
      <c r="B173" s="145"/>
    </row>
    <row r="174" ht="14.25">
      <c r="B174" s="145"/>
    </row>
    <row r="175" ht="14.25">
      <c r="B175" s="145"/>
    </row>
    <row r="176" ht="14.25">
      <c r="B176" s="145"/>
    </row>
    <row r="177" ht="14.25">
      <c r="B177" s="145"/>
    </row>
    <row r="178" ht="14.25">
      <c r="B178" s="145"/>
    </row>
    <row r="179" ht="14.25">
      <c r="B179" s="145"/>
    </row>
    <row r="180" ht="14.25">
      <c r="B180" s="145"/>
    </row>
    <row r="181" ht="14.25">
      <c r="B181" s="145"/>
    </row>
    <row r="182" ht="14.25">
      <c r="B182" s="145"/>
    </row>
    <row r="183" ht="14.25">
      <c r="B183" s="145"/>
    </row>
    <row r="184" ht="14.25">
      <c r="B184" s="145"/>
    </row>
    <row r="185" ht="14.25">
      <c r="B185" s="145"/>
    </row>
    <row r="186" ht="14.25">
      <c r="B186" s="145"/>
    </row>
    <row r="187" ht="14.25">
      <c r="B187" s="145"/>
    </row>
    <row r="188" ht="14.25">
      <c r="B188" s="145"/>
    </row>
    <row r="189" ht="14.25">
      <c r="B189" s="145"/>
    </row>
    <row r="190" ht="14.25">
      <c r="B190" s="145"/>
    </row>
    <row r="191" ht="14.25">
      <c r="B191" s="145"/>
    </row>
    <row r="192" ht="14.25">
      <c r="B192" s="145"/>
    </row>
    <row r="193" ht="14.25">
      <c r="B193" s="145"/>
    </row>
    <row r="194" ht="14.25">
      <c r="B194" s="145"/>
    </row>
    <row r="195" ht="14.25">
      <c r="B195" s="145"/>
    </row>
    <row r="196" ht="14.25">
      <c r="B196" s="145"/>
    </row>
    <row r="197" ht="14.25">
      <c r="B197" s="145"/>
    </row>
    <row r="198" ht="14.25">
      <c r="B198" s="145"/>
    </row>
    <row r="199" ht="14.25">
      <c r="B199" s="145"/>
    </row>
    <row r="200" ht="14.25">
      <c r="B200" s="145"/>
    </row>
    <row r="201" ht="14.25">
      <c r="B201" s="145"/>
    </row>
    <row r="202" ht="14.25">
      <c r="B202" s="145"/>
    </row>
    <row r="203" ht="14.25">
      <c r="B203" s="145"/>
    </row>
    <row r="204" ht="14.25">
      <c r="B204" s="145"/>
    </row>
    <row r="205" ht="14.25">
      <c r="B205" s="145"/>
    </row>
    <row r="206" ht="14.25">
      <c r="B206" s="145"/>
    </row>
    <row r="207" ht="14.25">
      <c r="B207" s="145"/>
    </row>
    <row r="208" ht="14.25">
      <c r="B208" s="145"/>
    </row>
    <row r="209" ht="14.25">
      <c r="B209" s="145"/>
    </row>
    <row r="210" ht="14.25">
      <c r="B210" s="145"/>
    </row>
    <row r="211" ht="14.25">
      <c r="B211" s="145"/>
    </row>
    <row r="212" ht="14.25">
      <c r="B212" s="145"/>
    </row>
    <row r="213" ht="14.25">
      <c r="B213" s="145"/>
    </row>
    <row r="214" ht="14.25">
      <c r="B214" s="145"/>
    </row>
    <row r="215" ht="14.25">
      <c r="B215" s="145"/>
    </row>
    <row r="216" ht="14.25">
      <c r="B216" s="145"/>
    </row>
    <row r="217" ht="14.25">
      <c r="B217" s="145"/>
    </row>
    <row r="218" ht="14.25">
      <c r="B218" s="145"/>
    </row>
    <row r="219" ht="14.25">
      <c r="B219" s="145"/>
    </row>
    <row r="220" ht="14.25">
      <c r="B220" s="145"/>
    </row>
    <row r="221" ht="14.25">
      <c r="B221" s="145"/>
    </row>
    <row r="222" ht="14.25">
      <c r="B222" s="145"/>
    </row>
    <row r="223" ht="14.25">
      <c r="B223" s="145"/>
    </row>
    <row r="224" ht="14.25">
      <c r="B224" s="145"/>
    </row>
    <row r="225" ht="14.25">
      <c r="B225" s="145"/>
    </row>
    <row r="226" ht="14.25">
      <c r="B226" s="145"/>
    </row>
    <row r="227" ht="14.25">
      <c r="B227" s="145"/>
    </row>
    <row r="228" ht="14.25">
      <c r="B228" s="145"/>
    </row>
    <row r="229" ht="14.25">
      <c r="B229" s="145"/>
    </row>
    <row r="230" ht="14.25">
      <c r="B230" s="145"/>
    </row>
    <row r="231" ht="14.25">
      <c r="B231" s="145"/>
    </row>
    <row r="232" ht="14.25">
      <c r="B232" s="145"/>
    </row>
    <row r="233" ht="14.25">
      <c r="B233" s="145"/>
    </row>
    <row r="234" ht="14.25">
      <c r="B234" s="145"/>
    </row>
    <row r="235" ht="14.25">
      <c r="B235" s="145"/>
    </row>
    <row r="236" ht="14.25">
      <c r="B236" s="145"/>
    </row>
    <row r="237" ht="14.25">
      <c r="B237" s="145"/>
    </row>
    <row r="238" ht="14.25">
      <c r="B238" s="145"/>
    </row>
    <row r="239" ht="14.25">
      <c r="B239" s="145"/>
    </row>
    <row r="240" ht="14.25">
      <c r="B240" s="145"/>
    </row>
    <row r="241" ht="14.25">
      <c r="B241" s="145"/>
    </row>
    <row r="242" ht="14.25">
      <c r="B242" s="145"/>
    </row>
    <row r="243" ht="14.25">
      <c r="B243" s="145"/>
    </row>
    <row r="244" ht="14.25">
      <c r="B244" s="145"/>
    </row>
    <row r="245" ht="14.25">
      <c r="B245" s="145"/>
    </row>
    <row r="246" ht="14.25">
      <c r="B246" s="145"/>
    </row>
    <row r="247" ht="14.25">
      <c r="B247" s="145"/>
    </row>
    <row r="248" ht="14.25">
      <c r="B248" s="145"/>
    </row>
    <row r="249" ht="14.25">
      <c r="B249" s="145"/>
    </row>
    <row r="250" ht="14.25">
      <c r="B250" s="145"/>
    </row>
    <row r="251" ht="14.25">
      <c r="B251" s="145"/>
    </row>
    <row r="252" ht="14.25">
      <c r="B252" s="145"/>
    </row>
    <row r="253" ht="14.25">
      <c r="B253" s="145"/>
    </row>
    <row r="254" ht="14.25">
      <c r="B254" s="145"/>
    </row>
    <row r="255" ht="14.25">
      <c r="B255" s="145"/>
    </row>
    <row r="256" ht="14.25">
      <c r="B256" s="145"/>
    </row>
    <row r="257" ht="14.25">
      <c r="B257" s="145"/>
    </row>
    <row r="258" ht="14.25">
      <c r="B258" s="145"/>
    </row>
    <row r="259" ht="14.25">
      <c r="B259" s="145"/>
    </row>
    <row r="260" ht="14.25">
      <c r="B260" s="145"/>
    </row>
    <row r="261" ht="14.25">
      <c r="B261" s="145"/>
    </row>
    <row r="262" ht="14.25">
      <c r="B262" s="145"/>
    </row>
    <row r="263" ht="14.25">
      <c r="B263" s="145"/>
    </row>
    <row r="264" ht="14.25">
      <c r="B264" s="145"/>
    </row>
    <row r="265" ht="14.25">
      <c r="B265" s="145"/>
    </row>
    <row r="266" ht="14.25">
      <c r="B266" s="145"/>
    </row>
    <row r="267" ht="14.25">
      <c r="B267" s="145"/>
    </row>
    <row r="268" ht="14.25">
      <c r="B268" s="145"/>
    </row>
    <row r="269" ht="14.25">
      <c r="B269" s="145"/>
    </row>
    <row r="270" ht="14.25">
      <c r="B270" s="145"/>
    </row>
    <row r="271" ht="14.25">
      <c r="B271" s="145"/>
    </row>
    <row r="272" ht="14.25">
      <c r="B272" s="145"/>
    </row>
    <row r="273" ht="14.25">
      <c r="B273" s="145"/>
    </row>
    <row r="274" ht="14.25">
      <c r="B274" s="145"/>
    </row>
    <row r="275" ht="14.25">
      <c r="B275" s="145"/>
    </row>
    <row r="276" ht="14.25">
      <c r="B276" s="145"/>
    </row>
    <row r="277" ht="14.25">
      <c r="B277" s="145"/>
    </row>
    <row r="278" ht="14.25">
      <c r="B278" s="145"/>
    </row>
    <row r="279" ht="14.25">
      <c r="B279" s="145"/>
    </row>
    <row r="280" ht="14.25">
      <c r="B280" s="145"/>
    </row>
    <row r="281" ht="14.25">
      <c r="B281" s="145"/>
    </row>
    <row r="282" ht="14.25">
      <c r="B282" s="145"/>
    </row>
    <row r="283" ht="14.25">
      <c r="B283" s="145"/>
    </row>
    <row r="284" ht="14.25">
      <c r="B284" s="145"/>
    </row>
    <row r="285" ht="14.25">
      <c r="B285" s="145"/>
    </row>
    <row r="286" ht="14.25">
      <c r="B286" s="145"/>
    </row>
    <row r="287" ht="14.25">
      <c r="B287" s="145"/>
    </row>
    <row r="288" ht="14.25">
      <c r="B288" s="145"/>
    </row>
    <row r="289" ht="14.25">
      <c r="B289" s="145"/>
    </row>
    <row r="290" ht="14.25">
      <c r="B290" s="145"/>
    </row>
    <row r="291" ht="14.25">
      <c r="B291" s="145"/>
    </row>
    <row r="292" ht="14.25">
      <c r="B292" s="145"/>
    </row>
    <row r="293" ht="14.25">
      <c r="B293" s="145"/>
    </row>
    <row r="294" ht="14.25">
      <c r="B294" s="145"/>
    </row>
    <row r="295" ht="14.25">
      <c r="B295" s="145"/>
    </row>
    <row r="296" ht="14.25">
      <c r="B296" s="145"/>
    </row>
    <row r="297" ht="14.25">
      <c r="B297" s="145"/>
    </row>
    <row r="298" ht="14.25">
      <c r="B298" s="145"/>
    </row>
    <row r="299" ht="14.25">
      <c r="B299" s="145"/>
    </row>
    <row r="300" ht="14.25">
      <c r="B300" s="145"/>
    </row>
    <row r="301" ht="14.25">
      <c r="B301" s="145"/>
    </row>
    <row r="302" ht="14.25">
      <c r="B302" s="145"/>
    </row>
    <row r="303" ht="14.25">
      <c r="B303" s="145"/>
    </row>
    <row r="304" ht="14.25">
      <c r="B304" s="145"/>
    </row>
    <row r="305" ht="14.25">
      <c r="B305" s="145"/>
    </row>
    <row r="306" ht="14.25">
      <c r="B306" s="145"/>
    </row>
    <row r="307" ht="14.25">
      <c r="B307" s="145"/>
    </row>
    <row r="308" ht="14.25">
      <c r="B308" s="145"/>
    </row>
    <row r="309" ht="14.25">
      <c r="B309" s="145"/>
    </row>
    <row r="310" ht="14.25">
      <c r="B310" s="145"/>
    </row>
    <row r="311" ht="14.25">
      <c r="B311" s="145"/>
    </row>
    <row r="312" ht="14.25">
      <c r="B312" s="145"/>
    </row>
    <row r="313" ht="14.25">
      <c r="B313" s="145"/>
    </row>
    <row r="314" ht="14.25">
      <c r="B314" s="145"/>
    </row>
    <row r="315" ht="14.25">
      <c r="B315" s="145"/>
    </row>
    <row r="316" ht="14.25">
      <c r="B316" s="145"/>
    </row>
    <row r="317" ht="14.25">
      <c r="B317" s="145"/>
    </row>
    <row r="318" ht="14.25">
      <c r="B318" s="145"/>
    </row>
    <row r="319" ht="14.25">
      <c r="B319" s="145"/>
    </row>
    <row r="320" ht="14.25">
      <c r="B320" s="145"/>
    </row>
    <row r="321" ht="14.25">
      <c r="B321" s="145"/>
    </row>
    <row r="322" ht="14.25">
      <c r="B322" s="145"/>
    </row>
    <row r="323" ht="14.25">
      <c r="B323" s="145"/>
    </row>
    <row r="324" ht="14.25">
      <c r="B324" s="145"/>
    </row>
    <row r="325" ht="14.25">
      <c r="B325" s="145"/>
    </row>
    <row r="326" ht="14.25">
      <c r="B326" s="145"/>
    </row>
    <row r="327" ht="14.25">
      <c r="B327" s="145"/>
    </row>
    <row r="328" ht="14.25">
      <c r="B328" s="145"/>
    </row>
    <row r="329" ht="14.25">
      <c r="B329" s="145"/>
    </row>
    <row r="330" ht="14.25">
      <c r="B330" s="145"/>
    </row>
    <row r="331" ht="14.25">
      <c r="B331" s="145"/>
    </row>
    <row r="332" ht="14.25">
      <c r="B332" s="145"/>
    </row>
    <row r="333" ht="14.25">
      <c r="B333" s="145"/>
    </row>
    <row r="334" ht="14.25">
      <c r="B334" s="145"/>
    </row>
    <row r="335" ht="14.25">
      <c r="B335" s="145"/>
    </row>
    <row r="336" ht="14.25">
      <c r="B336" s="145"/>
    </row>
    <row r="337" ht="14.25">
      <c r="B337" s="145"/>
    </row>
    <row r="338" ht="14.25">
      <c r="B338" s="145"/>
    </row>
    <row r="339" ht="14.25">
      <c r="B339" s="145"/>
    </row>
    <row r="340" ht="14.25">
      <c r="B340" s="145"/>
    </row>
    <row r="341" ht="14.25">
      <c r="B341" s="145"/>
    </row>
    <row r="342" ht="14.25">
      <c r="B342" s="145"/>
    </row>
    <row r="343" ht="14.25">
      <c r="B343" s="145"/>
    </row>
    <row r="344" ht="14.25">
      <c r="B344" s="145"/>
    </row>
    <row r="345" ht="14.25">
      <c r="B345" s="145"/>
    </row>
    <row r="346" ht="14.25">
      <c r="B346" s="145"/>
    </row>
    <row r="347" ht="14.25">
      <c r="B347" s="145"/>
    </row>
    <row r="348" ht="14.25">
      <c r="B348" s="145"/>
    </row>
    <row r="349" ht="14.25">
      <c r="B349" s="145"/>
    </row>
    <row r="350" ht="14.25">
      <c r="B350" s="145"/>
    </row>
    <row r="351" ht="14.25">
      <c r="B351" s="145"/>
    </row>
    <row r="352" ht="14.25">
      <c r="B352" s="145"/>
    </row>
    <row r="353" ht="14.25">
      <c r="B353" s="145"/>
    </row>
    <row r="354" ht="14.25">
      <c r="B354" s="145"/>
    </row>
    <row r="355" ht="14.25">
      <c r="B355" s="145"/>
    </row>
    <row r="356" ht="14.25">
      <c r="B356" s="145"/>
    </row>
    <row r="357" ht="14.25">
      <c r="B357" s="145"/>
    </row>
    <row r="358" ht="14.25">
      <c r="B358" s="145"/>
    </row>
    <row r="359" ht="14.25">
      <c r="B359" s="145"/>
    </row>
    <row r="360" ht="14.25">
      <c r="B360" s="145"/>
    </row>
    <row r="361" ht="14.25">
      <c r="B361" s="145"/>
    </row>
    <row r="362" ht="14.25">
      <c r="B362" s="145"/>
    </row>
    <row r="363" ht="14.25">
      <c r="B363" s="145"/>
    </row>
    <row r="364" ht="14.25">
      <c r="B364" s="145"/>
    </row>
    <row r="365" ht="14.25">
      <c r="B365" s="145"/>
    </row>
    <row r="366" ht="14.25">
      <c r="B366" s="145"/>
    </row>
    <row r="367" ht="14.25">
      <c r="B367" s="145"/>
    </row>
    <row r="368" ht="14.25">
      <c r="B368" s="145"/>
    </row>
    <row r="369" ht="14.25">
      <c r="B369" s="145"/>
    </row>
    <row r="370" ht="14.25">
      <c r="B370" s="145"/>
    </row>
    <row r="371" ht="14.25">
      <c r="B371" s="145"/>
    </row>
    <row r="372" ht="14.25">
      <c r="B372" s="145"/>
    </row>
    <row r="373" ht="14.25">
      <c r="B373" s="145"/>
    </row>
    <row r="374" ht="14.25">
      <c r="B374" s="145"/>
    </row>
    <row r="375" ht="14.25">
      <c r="B375" s="145"/>
    </row>
    <row r="376" ht="14.25">
      <c r="B376" s="145"/>
    </row>
    <row r="377" ht="14.25">
      <c r="B377" s="145"/>
    </row>
    <row r="378" ht="14.25">
      <c r="B378" s="145"/>
    </row>
    <row r="379" ht="14.25">
      <c r="B379" s="145"/>
    </row>
    <row r="380" ht="14.25">
      <c r="B380" s="145"/>
    </row>
    <row r="381" ht="14.25">
      <c r="B381" s="145"/>
    </row>
    <row r="382" ht="14.25">
      <c r="B382" s="145"/>
    </row>
    <row r="383" ht="14.25">
      <c r="B383" s="145"/>
    </row>
    <row r="384" ht="14.25">
      <c r="B384" s="145"/>
    </row>
    <row r="385" ht="14.25">
      <c r="B385" s="145"/>
    </row>
    <row r="386" ht="14.25">
      <c r="B386" s="145"/>
    </row>
    <row r="387" ht="14.25">
      <c r="B387" s="145"/>
    </row>
    <row r="388" ht="14.25">
      <c r="B388" s="145"/>
    </row>
    <row r="389" ht="14.25">
      <c r="B389" s="145"/>
    </row>
    <row r="390" ht="14.25">
      <c r="B390" s="145"/>
    </row>
    <row r="391" ht="14.25">
      <c r="B391" s="145"/>
    </row>
    <row r="392" ht="14.25">
      <c r="B392" s="145"/>
    </row>
    <row r="393" ht="14.25">
      <c r="B393" s="145"/>
    </row>
    <row r="394" ht="14.25">
      <c r="B394" s="145"/>
    </row>
    <row r="395" ht="14.25">
      <c r="B395" s="145"/>
    </row>
    <row r="396" ht="14.25">
      <c r="B396" s="145"/>
    </row>
    <row r="397" ht="14.25">
      <c r="B397" s="145"/>
    </row>
    <row r="398" ht="14.25">
      <c r="B398" s="145"/>
    </row>
    <row r="399" ht="14.25">
      <c r="B399" s="145"/>
    </row>
    <row r="400" ht="14.25">
      <c r="B400" s="145"/>
    </row>
    <row r="401" ht="14.25">
      <c r="B401" s="145"/>
    </row>
    <row r="402" ht="14.25">
      <c r="B402" s="145"/>
    </row>
    <row r="403" ht="14.25">
      <c r="B403" s="145"/>
    </row>
    <row r="404" ht="14.25">
      <c r="B404" s="145"/>
    </row>
    <row r="405" ht="14.25">
      <c r="B405" s="145"/>
    </row>
    <row r="406" ht="14.25">
      <c r="B406" s="145"/>
    </row>
    <row r="407" ht="14.25">
      <c r="B407" s="145"/>
    </row>
    <row r="408" ht="14.25">
      <c r="B408" s="145"/>
    </row>
    <row r="409" ht="14.25">
      <c r="B409" s="145"/>
    </row>
    <row r="410" ht="14.25">
      <c r="B410" s="145"/>
    </row>
    <row r="411" ht="14.25">
      <c r="B411" s="145"/>
    </row>
    <row r="412" ht="14.25">
      <c r="B412" s="145"/>
    </row>
    <row r="413" ht="14.25">
      <c r="B413" s="145"/>
    </row>
    <row r="414" ht="14.25">
      <c r="B414" s="145"/>
    </row>
    <row r="415" ht="14.25">
      <c r="B415" s="145"/>
    </row>
    <row r="416" ht="14.25">
      <c r="B416" s="145"/>
    </row>
    <row r="417" ht="14.25">
      <c r="B417" s="145"/>
    </row>
    <row r="418" ht="14.25">
      <c r="B418" s="145"/>
    </row>
    <row r="419" ht="14.25">
      <c r="B419" s="145"/>
    </row>
    <row r="420" ht="14.25">
      <c r="B420" s="145"/>
    </row>
    <row r="421" ht="14.25">
      <c r="B421" s="145"/>
    </row>
    <row r="422" ht="14.25">
      <c r="B422" s="145"/>
    </row>
    <row r="423" ht="14.25">
      <c r="B423" s="145"/>
    </row>
    <row r="424" ht="14.25">
      <c r="B424" s="145"/>
    </row>
    <row r="425" ht="14.25">
      <c r="B425" s="145"/>
    </row>
    <row r="426" ht="14.25">
      <c r="B426" s="145"/>
    </row>
    <row r="427" ht="14.25">
      <c r="B427" s="145"/>
    </row>
    <row r="428" ht="14.25">
      <c r="B428" s="145"/>
    </row>
    <row r="429" ht="14.25">
      <c r="B429" s="145"/>
    </row>
    <row r="430" ht="14.25">
      <c r="B430" s="145"/>
    </row>
    <row r="431" ht="14.25">
      <c r="B431" s="145"/>
    </row>
    <row r="432" ht="14.25">
      <c r="B432" s="145"/>
    </row>
    <row r="433" ht="14.25">
      <c r="B433" s="145"/>
    </row>
    <row r="434" ht="14.25">
      <c r="B434" s="145"/>
    </row>
    <row r="435" ht="14.25">
      <c r="B435" s="145"/>
    </row>
    <row r="436" ht="14.25">
      <c r="B436" s="145"/>
    </row>
    <row r="437" ht="14.25">
      <c r="B437" s="145"/>
    </row>
    <row r="438" ht="14.25">
      <c r="B438" s="145"/>
    </row>
    <row r="439" ht="14.25">
      <c r="B439" s="145"/>
    </row>
    <row r="440" ht="14.25">
      <c r="B440" s="145"/>
    </row>
    <row r="441" ht="14.25">
      <c r="B441" s="145"/>
    </row>
    <row r="442" ht="14.25">
      <c r="B442" s="145"/>
    </row>
    <row r="443" ht="14.25">
      <c r="B443" s="145"/>
    </row>
    <row r="444" ht="14.25">
      <c r="B444" s="145"/>
    </row>
    <row r="445" ht="14.25">
      <c r="B445" s="145"/>
    </row>
    <row r="446" ht="14.25">
      <c r="B446" s="145"/>
    </row>
    <row r="447" ht="14.25">
      <c r="B447" s="145"/>
    </row>
    <row r="448" ht="14.25">
      <c r="B448" s="145"/>
    </row>
    <row r="449" ht="14.25">
      <c r="B449" s="145"/>
    </row>
    <row r="450" ht="14.25">
      <c r="B450" s="145"/>
    </row>
    <row r="451" ht="14.25">
      <c r="B451" s="145"/>
    </row>
    <row r="452" ht="14.25">
      <c r="B452" s="145"/>
    </row>
    <row r="453" ht="14.25">
      <c r="B453" s="145"/>
    </row>
    <row r="454" ht="14.25">
      <c r="B454" s="145"/>
    </row>
    <row r="455" ht="14.25">
      <c r="B455" s="145"/>
    </row>
    <row r="456" ht="14.25">
      <c r="B456" s="145"/>
    </row>
    <row r="457" ht="14.25">
      <c r="B457" s="145"/>
    </row>
    <row r="458" ht="14.25">
      <c r="B458" s="145"/>
    </row>
    <row r="459" ht="14.25">
      <c r="B459" s="145"/>
    </row>
    <row r="460" ht="14.25">
      <c r="B460" s="145"/>
    </row>
    <row r="461" ht="14.25">
      <c r="B461" s="145"/>
    </row>
    <row r="462" ht="14.25">
      <c r="B462" s="145"/>
    </row>
    <row r="463" ht="14.25">
      <c r="B463" s="145"/>
    </row>
    <row r="464" ht="14.25">
      <c r="B464" s="145"/>
    </row>
    <row r="465" ht="14.25">
      <c r="B465" s="145"/>
    </row>
    <row r="466" ht="14.25">
      <c r="B466" s="145"/>
    </row>
    <row r="467" ht="14.25">
      <c r="B467" s="145"/>
    </row>
    <row r="468" ht="14.25">
      <c r="B468" s="145"/>
    </row>
    <row r="469" ht="14.25">
      <c r="B469" s="145"/>
    </row>
    <row r="470" ht="14.25">
      <c r="B470" s="145"/>
    </row>
    <row r="471" ht="14.25">
      <c r="B471" s="145"/>
    </row>
    <row r="472" ht="14.25">
      <c r="B472" s="145"/>
    </row>
    <row r="473" ht="14.25">
      <c r="B473" s="145"/>
    </row>
    <row r="474" ht="14.25">
      <c r="B474" s="145"/>
    </row>
    <row r="475" ht="14.25">
      <c r="B475" s="145"/>
    </row>
    <row r="476" ht="14.25">
      <c r="B476" s="145"/>
    </row>
    <row r="477" ht="14.25">
      <c r="B477" s="145"/>
    </row>
    <row r="478" ht="14.25">
      <c r="B478" s="145"/>
    </row>
    <row r="479" ht="14.25">
      <c r="B479" s="145"/>
    </row>
    <row r="480" ht="14.25">
      <c r="B480" s="145"/>
    </row>
    <row r="481" ht="14.25">
      <c r="B481" s="145"/>
    </row>
    <row r="482" ht="14.25">
      <c r="B482" s="145"/>
    </row>
    <row r="483" ht="14.25">
      <c r="B483" s="145"/>
    </row>
    <row r="484" ht="14.25">
      <c r="B484" s="145"/>
    </row>
    <row r="485" ht="14.25">
      <c r="B485" s="145"/>
    </row>
    <row r="486" ht="14.25">
      <c r="B486" s="145"/>
    </row>
    <row r="487" ht="14.25">
      <c r="B487" s="145"/>
    </row>
    <row r="488" ht="14.25">
      <c r="B488" s="145"/>
    </row>
    <row r="489" ht="14.25">
      <c r="B489" s="145"/>
    </row>
    <row r="490" ht="14.25">
      <c r="B490" s="145"/>
    </row>
    <row r="491" ht="14.25">
      <c r="B491" s="145"/>
    </row>
    <row r="492" ht="14.25">
      <c r="B492" s="145"/>
    </row>
    <row r="493" ht="14.25">
      <c r="B493" s="145"/>
    </row>
    <row r="494" ht="14.25">
      <c r="B494" s="145"/>
    </row>
    <row r="495" ht="14.25">
      <c r="B495" s="145"/>
    </row>
    <row r="496" ht="14.25">
      <c r="B496" s="145"/>
    </row>
    <row r="497" ht="14.25">
      <c r="B497" s="145"/>
    </row>
    <row r="498" ht="14.25">
      <c r="B498" s="145"/>
    </row>
    <row r="499" ht="14.25">
      <c r="B499" s="145"/>
    </row>
    <row r="500" ht="14.25">
      <c r="B500" s="145"/>
    </row>
    <row r="501" ht="14.25">
      <c r="B501" s="145"/>
    </row>
    <row r="502" ht="14.25">
      <c r="B502" s="145"/>
    </row>
    <row r="503" ht="14.25">
      <c r="B503" s="145"/>
    </row>
    <row r="504" ht="14.25">
      <c r="B504" s="145"/>
    </row>
    <row r="505" ht="14.25">
      <c r="B505" s="145"/>
    </row>
    <row r="506" ht="14.25">
      <c r="B506" s="145"/>
    </row>
    <row r="507" ht="14.25">
      <c r="B507" s="145"/>
    </row>
    <row r="508" ht="14.25">
      <c r="B508" s="145"/>
    </row>
    <row r="509" ht="14.25">
      <c r="B509" s="145"/>
    </row>
    <row r="510" ht="14.25">
      <c r="B510" s="145"/>
    </row>
    <row r="511" ht="14.25">
      <c r="B511" s="145"/>
    </row>
    <row r="512" ht="14.25">
      <c r="B512" s="145"/>
    </row>
    <row r="513" ht="14.25">
      <c r="B513" s="145"/>
    </row>
    <row r="514" ht="14.25">
      <c r="B514" s="145"/>
    </row>
    <row r="515" ht="14.25">
      <c r="B515" s="145"/>
    </row>
    <row r="516" ht="14.25">
      <c r="B516" s="145"/>
    </row>
    <row r="517" ht="14.25">
      <c r="B517" s="145"/>
    </row>
    <row r="518" ht="14.25">
      <c r="B518" s="145"/>
    </row>
    <row r="519" ht="14.25">
      <c r="B519" s="14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43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74" customWidth="1"/>
    <col min="2" max="2" width="51.8515625" style="109" customWidth="1" collapsed="1"/>
    <col min="3" max="3" width="14.28125" style="109" customWidth="1"/>
    <col min="4" max="4" width="13.7109375" style="109" customWidth="1"/>
    <col min="5" max="16384" width="9.140625" style="74" customWidth="1"/>
  </cols>
  <sheetData>
    <row r="1" spans="2:4" ht="21.75" customHeight="1">
      <c r="B1" s="72" t="s">
        <v>0</v>
      </c>
      <c r="C1" s="73"/>
      <c r="D1" s="73"/>
    </row>
    <row r="2" spans="2:4" ht="26.25">
      <c r="B2" s="75" t="s">
        <v>1</v>
      </c>
      <c r="C2" s="73"/>
      <c r="D2" s="73"/>
    </row>
    <row r="3" spans="2:4" ht="15.75">
      <c r="B3" s="76" t="s">
        <v>75</v>
      </c>
      <c r="C3" s="77"/>
      <c r="D3" s="77"/>
    </row>
    <row r="4" spans="2:4" ht="15">
      <c r="B4" s="78" t="s">
        <v>2</v>
      </c>
      <c r="C4" s="79" t="s">
        <v>3</v>
      </c>
      <c r="D4" s="79" t="s">
        <v>4</v>
      </c>
    </row>
    <row r="5" spans="2:4" ht="13.5" thickBot="1">
      <c r="B5" s="80"/>
      <c r="C5" s="81" t="s">
        <v>68</v>
      </c>
      <c r="D5" s="81" t="s">
        <v>68</v>
      </c>
    </row>
    <row r="6" spans="2:4" ht="12.75">
      <c r="B6" s="82" t="s">
        <v>5</v>
      </c>
      <c r="C6" s="83">
        <v>17038</v>
      </c>
      <c r="D6" s="84">
        <v>7501</v>
      </c>
    </row>
    <row r="7" spans="2:4" ht="12.75">
      <c r="B7" s="85" t="s">
        <v>6</v>
      </c>
      <c r="C7" s="86">
        <v>207961</v>
      </c>
      <c r="D7" s="87">
        <v>233484</v>
      </c>
    </row>
    <row r="8" spans="2:4" ht="12.75">
      <c r="B8" s="85" t="s">
        <v>7</v>
      </c>
      <c r="C8" s="86">
        <v>17518</v>
      </c>
      <c r="D8" s="87">
        <v>5056</v>
      </c>
    </row>
    <row r="9" spans="2:4" ht="12.75">
      <c r="B9" s="88" t="s">
        <v>9</v>
      </c>
      <c r="C9" s="86">
        <v>256588</v>
      </c>
      <c r="D9" s="87">
        <v>198530</v>
      </c>
    </row>
    <row r="10" spans="2:4" ht="12.75">
      <c r="B10" s="85" t="s">
        <v>10</v>
      </c>
      <c r="C10" s="86">
        <v>74167</v>
      </c>
      <c r="D10" s="87">
        <v>32627</v>
      </c>
    </row>
    <row r="11" spans="2:4" ht="12.75">
      <c r="B11" s="85" t="s">
        <v>11</v>
      </c>
      <c r="C11" s="86">
        <v>3301</v>
      </c>
      <c r="D11" s="87">
        <v>3367</v>
      </c>
    </row>
    <row r="12" spans="2:4" ht="12.75">
      <c r="B12" s="85" t="s">
        <v>16</v>
      </c>
      <c r="C12" s="86">
        <v>2904</v>
      </c>
      <c r="D12" s="87">
        <v>163</v>
      </c>
    </row>
    <row r="13" spans="2:4" ht="12.75">
      <c r="B13" s="85" t="s">
        <v>20</v>
      </c>
      <c r="C13" s="86">
        <v>443</v>
      </c>
      <c r="D13" s="87">
        <v>1078</v>
      </c>
    </row>
    <row r="14" spans="2:4" ht="12.75">
      <c r="B14" s="89" t="s">
        <v>73</v>
      </c>
      <c r="C14" s="90">
        <f>C15-SUM(C6:C13)</f>
        <v>34517</v>
      </c>
      <c r="D14" s="91">
        <v>24625</v>
      </c>
    </row>
    <row r="15" spans="2:4" ht="13.5" thickBot="1">
      <c r="B15" s="92" t="s">
        <v>21</v>
      </c>
      <c r="C15" s="93">
        <v>614437</v>
      </c>
      <c r="D15" s="94">
        <f>SUM(D6:D14)</f>
        <v>506431</v>
      </c>
    </row>
    <row r="16" spans="2:4" ht="15.75">
      <c r="B16" s="95"/>
      <c r="C16" s="96"/>
      <c r="D16" s="96"/>
    </row>
    <row r="17" spans="2:4" ht="15">
      <c r="B17" s="78" t="s">
        <v>22</v>
      </c>
      <c r="C17" s="79" t="s">
        <v>3</v>
      </c>
      <c r="D17" s="79" t="s">
        <v>4</v>
      </c>
    </row>
    <row r="18" spans="2:4" ht="13.5" thickBot="1">
      <c r="B18" s="80"/>
      <c r="C18" s="81" t="s">
        <v>68</v>
      </c>
      <c r="D18" s="81" t="s">
        <v>68</v>
      </c>
    </row>
    <row r="19" spans="2:4" ht="12.75">
      <c r="B19" s="82" t="s">
        <v>23</v>
      </c>
      <c r="C19" s="83">
        <v>17730</v>
      </c>
      <c r="D19" s="84">
        <v>17541</v>
      </c>
    </row>
    <row r="20" spans="2:4" ht="12.75">
      <c r="B20" s="85" t="s">
        <v>24</v>
      </c>
      <c r="C20" s="86">
        <v>491216</v>
      </c>
      <c r="D20" s="87">
        <v>393347</v>
      </c>
    </row>
    <row r="21" spans="2:4" ht="12.75">
      <c r="B21" s="97" t="s">
        <v>25</v>
      </c>
      <c r="C21" s="98">
        <v>20117</v>
      </c>
      <c r="D21" s="99">
        <v>16475</v>
      </c>
    </row>
    <row r="22" spans="2:4" ht="12.75">
      <c r="B22" s="85" t="s">
        <v>26</v>
      </c>
      <c r="C22" s="86">
        <v>6230</v>
      </c>
      <c r="D22" s="87">
        <v>4564</v>
      </c>
    </row>
    <row r="23" spans="2:4" ht="12.75">
      <c r="B23" s="85" t="s">
        <v>27</v>
      </c>
      <c r="C23" s="86">
        <v>24891</v>
      </c>
      <c r="D23" s="87">
        <v>23549</v>
      </c>
    </row>
    <row r="24" spans="2:4" ht="12.75">
      <c r="B24" s="85" t="s">
        <v>32</v>
      </c>
      <c r="C24" s="86">
        <v>6002</v>
      </c>
      <c r="D24" s="87">
        <v>0</v>
      </c>
    </row>
    <row r="25" spans="2:4" ht="12.75">
      <c r="B25" s="89" t="s">
        <v>74</v>
      </c>
      <c r="C25" s="90">
        <f>C26-C19-C20-C22-C23-C24</f>
        <v>16391</v>
      </c>
      <c r="D25" s="91">
        <v>14910</v>
      </c>
    </row>
    <row r="26" spans="2:4" ht="13.5" thickBot="1">
      <c r="B26" s="100" t="s">
        <v>33</v>
      </c>
      <c r="C26" s="101">
        <v>562460</v>
      </c>
      <c r="D26" s="101">
        <f>SUM(D19:D20,D22:D25)</f>
        <v>453911</v>
      </c>
    </row>
    <row r="27" spans="2:4" ht="12.75">
      <c r="B27" s="102" t="s">
        <v>34</v>
      </c>
      <c r="C27" s="83"/>
      <c r="D27" s="84"/>
    </row>
    <row r="28" spans="2:4" ht="12.75">
      <c r="B28" s="85" t="s">
        <v>35</v>
      </c>
      <c r="C28" s="86">
        <v>19005</v>
      </c>
      <c r="D28" s="87">
        <v>19005</v>
      </c>
    </row>
    <row r="29" spans="2:4" ht="13.5" customHeight="1">
      <c r="B29" s="85" t="s">
        <v>36</v>
      </c>
      <c r="C29" s="86">
        <v>32381</v>
      </c>
      <c r="D29" s="87">
        <v>33494</v>
      </c>
    </row>
    <row r="30" spans="2:4" ht="13.5" customHeight="1">
      <c r="B30" s="85" t="s">
        <v>37</v>
      </c>
      <c r="C30" s="86">
        <v>591</v>
      </c>
      <c r="D30" s="87">
        <v>21</v>
      </c>
    </row>
    <row r="31" spans="2:4" ht="13.5" thickBot="1">
      <c r="B31" s="100" t="s">
        <v>38</v>
      </c>
      <c r="C31" s="101">
        <f>SUM(C28:C30)</f>
        <v>51977</v>
      </c>
      <c r="D31" s="103">
        <f>SUM(D28:D30)</f>
        <v>52520</v>
      </c>
    </row>
    <row r="32" spans="2:4" ht="12.75">
      <c r="B32" s="104"/>
      <c r="C32" s="105"/>
      <c r="D32" s="106"/>
    </row>
    <row r="33" spans="2:4" ht="13.5" thickBot="1">
      <c r="B33" s="92" t="s">
        <v>39</v>
      </c>
      <c r="C33" s="93">
        <f>C26+C31+C32</f>
        <v>614437</v>
      </c>
      <c r="D33" s="94">
        <f>D26+D31+D32</f>
        <v>506431</v>
      </c>
    </row>
    <row r="34" spans="2:4" ht="15">
      <c r="B34" s="107"/>
      <c r="C34" s="108"/>
      <c r="D34" s="108"/>
    </row>
    <row r="35" spans="3:4" ht="12.75">
      <c r="C35" s="110"/>
      <c r="D35" s="110"/>
    </row>
    <row r="36" spans="2:4" ht="12.75">
      <c r="B36" s="111"/>
      <c r="C36" s="112"/>
      <c r="D36" s="112"/>
    </row>
    <row r="37" spans="3:4" ht="12.75">
      <c r="C37" s="113"/>
      <c r="D37" s="113"/>
    </row>
    <row r="40" spans="3:4" ht="12.75">
      <c r="C40" s="114"/>
      <c r="D40" s="114"/>
    </row>
    <row r="41" spans="3:4" ht="12.75">
      <c r="C41" s="114"/>
      <c r="D41" s="114"/>
    </row>
    <row r="43" spans="3:4" ht="12.75">
      <c r="C43" s="114"/>
      <c r="D43" s="11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516"/>
  <sheetViews>
    <sheetView workbookViewId="0" topLeftCell="A1">
      <selection activeCell="A1" sqref="A1"/>
    </sheetView>
  </sheetViews>
  <sheetFormatPr defaultColWidth="9.140625" defaultRowHeight="12.75"/>
  <cols>
    <col min="2" max="2" width="58.421875" style="8" customWidth="1"/>
    <col min="3" max="4" width="12.8515625" style="7" customWidth="1"/>
  </cols>
  <sheetData>
    <row r="1" ht="18">
      <c r="B1" s="70" t="s">
        <v>66</v>
      </c>
    </row>
    <row r="2" ht="12.75">
      <c r="B2" s="1" t="s">
        <v>1</v>
      </c>
    </row>
    <row r="3" spans="2:4" ht="13.5" customHeight="1">
      <c r="B3" s="1"/>
      <c r="C3" s="20" t="s">
        <v>41</v>
      </c>
      <c r="D3" s="20" t="s">
        <v>42</v>
      </c>
    </row>
    <row r="4" spans="3:4" ht="15.75" customHeight="1" thickBot="1">
      <c r="C4" s="21" t="s">
        <v>68</v>
      </c>
      <c r="D4" s="21" t="s">
        <v>68</v>
      </c>
    </row>
    <row r="5" spans="2:5" s="10" customFormat="1" ht="12.75">
      <c r="B5" s="34" t="s">
        <v>43</v>
      </c>
      <c r="C5" s="35">
        <v>6689</v>
      </c>
      <c r="D5" s="36">
        <v>5667</v>
      </c>
      <c r="E5" s="9"/>
    </row>
    <row r="6" spans="2:5" s="10" customFormat="1" ht="12.75">
      <c r="B6" s="26" t="s">
        <v>44</v>
      </c>
      <c r="C6" s="22">
        <v>-2996</v>
      </c>
      <c r="D6" s="13">
        <v>-2010</v>
      </c>
      <c r="E6" s="9"/>
    </row>
    <row r="7" spans="2:5" s="10" customFormat="1" ht="12.75">
      <c r="B7" s="27" t="s">
        <v>45</v>
      </c>
      <c r="C7" s="23">
        <f>SUM(C5:C6)</f>
        <v>3693</v>
      </c>
      <c r="D7" s="11">
        <f>SUM(D5:D6)</f>
        <v>3657</v>
      </c>
      <c r="E7" s="12"/>
    </row>
    <row r="8" spans="2:5" s="10" customFormat="1" ht="12.75">
      <c r="B8" s="26" t="s">
        <v>46</v>
      </c>
      <c r="C8" s="22">
        <v>2170</v>
      </c>
      <c r="D8" s="13">
        <v>2110</v>
      </c>
      <c r="E8" s="9"/>
    </row>
    <row r="9" spans="2:5" s="10" customFormat="1" ht="12.75">
      <c r="B9" s="26" t="s">
        <v>47</v>
      </c>
      <c r="C9" s="22">
        <v>327</v>
      </c>
      <c r="D9" s="13">
        <v>228</v>
      </c>
      <c r="E9" s="9"/>
    </row>
    <row r="10" spans="2:5" s="10" customFormat="1" ht="12.75">
      <c r="B10" s="26" t="s">
        <v>48</v>
      </c>
      <c r="C10" s="22">
        <v>19</v>
      </c>
      <c r="D10" s="13">
        <v>22</v>
      </c>
      <c r="E10" s="9"/>
    </row>
    <row r="11" spans="2:5" s="10" customFormat="1" ht="12.75">
      <c r="B11" s="27" t="s">
        <v>49</v>
      </c>
      <c r="C11" s="23">
        <f>+C7+C8+C9+C10</f>
        <v>6209</v>
      </c>
      <c r="D11" s="11">
        <f>+D7+D8+D9+D10</f>
        <v>6017</v>
      </c>
      <c r="E11" s="12"/>
    </row>
    <row r="12" spans="2:5" s="10" customFormat="1" ht="12.75">
      <c r="B12" s="28" t="s">
        <v>50</v>
      </c>
      <c r="C12" s="22">
        <v>-1325</v>
      </c>
      <c r="D12" s="13">
        <v>-1048</v>
      </c>
      <c r="E12" s="9"/>
    </row>
    <row r="13" spans="2:5" s="10" customFormat="1" ht="12.75">
      <c r="B13" s="28" t="s">
        <v>51</v>
      </c>
      <c r="C13" s="22">
        <v>-1209</v>
      </c>
      <c r="D13" s="13">
        <v>-1226</v>
      </c>
      <c r="E13" s="9"/>
    </row>
    <row r="14" spans="2:5" s="10" customFormat="1" ht="12.75">
      <c r="B14" s="28" t="s">
        <v>52</v>
      </c>
      <c r="C14" s="22">
        <v>-350</v>
      </c>
      <c r="D14" s="13">
        <v>-394</v>
      </c>
      <c r="E14" s="9"/>
    </row>
    <row r="15" spans="2:5" s="10" customFormat="1" ht="12.75">
      <c r="B15" s="27" t="s">
        <v>53</v>
      </c>
      <c r="C15" s="23">
        <f>+C12+C13+C14</f>
        <v>-2884</v>
      </c>
      <c r="D15" s="11">
        <f>+D12+D13+D14</f>
        <v>-2668</v>
      </c>
      <c r="E15" s="12"/>
    </row>
    <row r="16" spans="2:5" s="10" customFormat="1" ht="12.75">
      <c r="B16" s="27" t="s">
        <v>54</v>
      </c>
      <c r="C16" s="23">
        <f>C11+C15</f>
        <v>3325</v>
      </c>
      <c r="D16" s="11">
        <f>D11+D15</f>
        <v>3349</v>
      </c>
      <c r="E16" s="9"/>
    </row>
    <row r="17" spans="2:5" s="10" customFormat="1" ht="12.75">
      <c r="B17" s="26" t="s">
        <v>55</v>
      </c>
      <c r="C17" s="22">
        <v>-324</v>
      </c>
      <c r="D17" s="13">
        <f>-269+1+5</f>
        <v>-263</v>
      </c>
      <c r="E17" s="9"/>
    </row>
    <row r="18" spans="2:5" s="10" customFormat="1" ht="12.75">
      <c r="B18" s="29" t="s">
        <v>56</v>
      </c>
      <c r="C18" s="22">
        <v>0</v>
      </c>
      <c r="D18" s="13">
        <v>0</v>
      </c>
      <c r="E18" s="9"/>
    </row>
    <row r="19" spans="2:5" s="10" customFormat="1" ht="12.75">
      <c r="B19" s="29" t="s">
        <v>57</v>
      </c>
      <c r="C19" s="22">
        <v>-21</v>
      </c>
      <c r="D19" s="13">
        <v>-55</v>
      </c>
      <c r="E19" s="9"/>
    </row>
    <row r="20" spans="2:5" s="10" customFormat="1" ht="12.75">
      <c r="B20" s="27" t="s">
        <v>58</v>
      </c>
      <c r="C20" s="23">
        <f>SUM(C17:C19)</f>
        <v>-345</v>
      </c>
      <c r="D20" s="11">
        <f>-319</f>
        <v>-319</v>
      </c>
      <c r="E20" s="12"/>
    </row>
    <row r="21" spans="2:5" s="10" customFormat="1" ht="12.75">
      <c r="B21" s="26" t="s">
        <v>59</v>
      </c>
      <c r="C21" s="24">
        <v>0</v>
      </c>
      <c r="D21" s="14">
        <v>0</v>
      </c>
      <c r="E21" s="9"/>
    </row>
    <row r="22" spans="2:5" s="10" customFormat="1" ht="12.75">
      <c r="B22" s="27" t="s">
        <v>61</v>
      </c>
      <c r="C22" s="23">
        <f>+C16+C20+C21</f>
        <v>2980</v>
      </c>
      <c r="D22" s="23">
        <f>+D16+D20+D21</f>
        <v>3030</v>
      </c>
      <c r="E22" s="12"/>
    </row>
    <row r="23" spans="2:5" s="10" customFormat="1" ht="12.75">
      <c r="B23" s="30" t="s">
        <v>62</v>
      </c>
      <c r="C23" s="25">
        <v>-672</v>
      </c>
      <c r="D23" s="15">
        <v>-717</v>
      </c>
      <c r="E23" s="9"/>
    </row>
    <row r="24" spans="2:5" s="10" customFormat="1" ht="12.75">
      <c r="B24" s="37" t="s">
        <v>67</v>
      </c>
      <c r="C24" s="38">
        <f>C22+C23</f>
        <v>2308</v>
      </c>
      <c r="D24" s="39">
        <f>2314</f>
        <v>2314</v>
      </c>
      <c r="E24" s="12"/>
    </row>
    <row r="25" spans="2:4" ht="13.5" thickBot="1">
      <c r="B25" s="31" t="s">
        <v>71</v>
      </c>
      <c r="C25" s="32" t="s">
        <v>69</v>
      </c>
      <c r="D25" s="33" t="s">
        <v>70</v>
      </c>
    </row>
    <row r="26" ht="12.75">
      <c r="B26" s="17"/>
    </row>
    <row r="27" ht="12.75">
      <c r="B27" s="18"/>
    </row>
    <row r="28" ht="12.75">
      <c r="B28" s="18"/>
    </row>
    <row r="29" ht="12.75">
      <c r="B29" s="18"/>
    </row>
    <row r="35" ht="14.25">
      <c r="B35" s="16"/>
    </row>
    <row r="36" ht="14.25">
      <c r="B36" s="16"/>
    </row>
    <row r="37" ht="14.25">
      <c r="B37" s="16"/>
    </row>
    <row r="38" ht="14.25">
      <c r="B38" s="16"/>
    </row>
    <row r="39" ht="14.25">
      <c r="B39" s="16"/>
    </row>
    <row r="40" ht="14.25">
      <c r="B40" s="16"/>
    </row>
    <row r="41" ht="14.25">
      <c r="B41" s="16"/>
    </row>
    <row r="42" ht="14.25">
      <c r="B42" s="19"/>
    </row>
    <row r="43" ht="14.25">
      <c r="B43" s="19"/>
    </row>
    <row r="44" ht="14.25">
      <c r="B44" s="19"/>
    </row>
    <row r="45" ht="14.25">
      <c r="B45" s="19"/>
    </row>
    <row r="46" ht="14.25">
      <c r="B46" s="19"/>
    </row>
    <row r="47" ht="14.25">
      <c r="B47" s="19"/>
    </row>
    <row r="48" ht="14.25">
      <c r="B48" s="19"/>
    </row>
    <row r="49" ht="14.25">
      <c r="B49" s="19"/>
    </row>
    <row r="50" ht="14.25">
      <c r="B50" s="19"/>
    </row>
    <row r="51" ht="14.25">
      <c r="B51" s="19"/>
    </row>
    <row r="52" ht="14.25">
      <c r="B52" s="19"/>
    </row>
    <row r="53" ht="14.25">
      <c r="B53" s="16"/>
    </row>
    <row r="54" ht="14.25">
      <c r="B54" s="16"/>
    </row>
    <row r="55" ht="14.25">
      <c r="B55" s="16"/>
    </row>
    <row r="56" ht="14.25">
      <c r="B56" s="16"/>
    </row>
    <row r="57" ht="14.25">
      <c r="B57" s="16"/>
    </row>
    <row r="58" ht="14.25">
      <c r="B58" s="16"/>
    </row>
    <row r="59" ht="14.25">
      <c r="B59" s="16"/>
    </row>
    <row r="60" ht="14.25">
      <c r="B60" s="16"/>
    </row>
    <row r="61" ht="14.25">
      <c r="B61" s="16"/>
    </row>
    <row r="62" ht="14.25">
      <c r="B62" s="16"/>
    </row>
    <row r="63" ht="14.25">
      <c r="B63" s="16"/>
    </row>
    <row r="64" ht="14.25">
      <c r="B64" s="16"/>
    </row>
    <row r="65" ht="14.25">
      <c r="B65" s="16"/>
    </row>
    <row r="66" ht="14.25">
      <c r="B66" s="16"/>
    </row>
    <row r="67" ht="14.25">
      <c r="B67" s="16"/>
    </row>
    <row r="68" ht="14.25">
      <c r="B68" s="16"/>
    </row>
    <row r="69" ht="14.25">
      <c r="B69" s="16"/>
    </row>
    <row r="70" ht="14.25">
      <c r="B70" s="16"/>
    </row>
    <row r="71" ht="14.25">
      <c r="B71" s="16"/>
    </row>
    <row r="72" ht="14.25">
      <c r="B72" s="16"/>
    </row>
    <row r="73" ht="14.25">
      <c r="B73" s="16"/>
    </row>
    <row r="74" ht="14.25">
      <c r="B74" s="16"/>
    </row>
    <row r="75" ht="14.25">
      <c r="B75" s="16"/>
    </row>
    <row r="76" ht="14.25">
      <c r="B76" s="16"/>
    </row>
    <row r="77" ht="14.25">
      <c r="B77" s="16"/>
    </row>
    <row r="78" ht="14.25">
      <c r="B78" s="16"/>
    </row>
    <row r="79" ht="14.25">
      <c r="B79" s="16"/>
    </row>
    <row r="80" ht="14.25">
      <c r="B80" s="16"/>
    </row>
    <row r="81" ht="14.25">
      <c r="B81" s="16"/>
    </row>
    <row r="82" ht="14.25">
      <c r="B82" s="16"/>
    </row>
    <row r="83" ht="14.25">
      <c r="B83" s="16"/>
    </row>
    <row r="84" ht="14.25">
      <c r="B84" s="16"/>
    </row>
    <row r="85" ht="14.25">
      <c r="B85" s="16"/>
    </row>
    <row r="86" ht="14.25">
      <c r="B86" s="16"/>
    </row>
    <row r="87" ht="14.25">
      <c r="B87" s="16"/>
    </row>
    <row r="88" ht="14.25">
      <c r="B88" s="16"/>
    </row>
    <row r="89" ht="14.25">
      <c r="B89" s="16"/>
    </row>
    <row r="90" ht="14.25">
      <c r="B90" s="16"/>
    </row>
    <row r="91" ht="14.25">
      <c r="B91" s="16"/>
    </row>
    <row r="92" ht="14.25">
      <c r="B92" s="16"/>
    </row>
    <row r="93" ht="14.25">
      <c r="B93" s="16"/>
    </row>
    <row r="94" ht="14.25">
      <c r="B94" s="16"/>
    </row>
    <row r="95" ht="14.25">
      <c r="B95" s="16"/>
    </row>
    <row r="96" ht="14.25">
      <c r="B96" s="16"/>
    </row>
    <row r="97" ht="14.25">
      <c r="B97" s="16"/>
    </row>
    <row r="98" ht="14.25">
      <c r="B98" s="16"/>
    </row>
    <row r="99" ht="14.25">
      <c r="B99" s="16"/>
    </row>
    <row r="100" ht="14.25">
      <c r="B100" s="16"/>
    </row>
    <row r="101" ht="14.25">
      <c r="B101" s="16"/>
    </row>
    <row r="102" ht="14.25">
      <c r="B102" s="16"/>
    </row>
    <row r="103" ht="14.25">
      <c r="B103" s="16"/>
    </row>
    <row r="104" ht="14.25">
      <c r="B104" s="16"/>
    </row>
    <row r="105" ht="14.25">
      <c r="B105" s="16"/>
    </row>
    <row r="106" ht="14.25">
      <c r="B106" s="16"/>
    </row>
    <row r="107" ht="14.25">
      <c r="B107" s="16"/>
    </row>
    <row r="108" ht="14.25">
      <c r="B108" s="16"/>
    </row>
    <row r="109" ht="14.25">
      <c r="B109" s="16"/>
    </row>
    <row r="110" ht="14.25">
      <c r="B110" s="16"/>
    </row>
    <row r="111" ht="14.25">
      <c r="B111" s="16"/>
    </row>
    <row r="112" ht="14.25">
      <c r="B112" s="16"/>
    </row>
    <row r="113" ht="14.25">
      <c r="B113" s="16"/>
    </row>
    <row r="114" ht="14.25">
      <c r="B114" s="16"/>
    </row>
    <row r="115" ht="14.25">
      <c r="B115" s="16"/>
    </row>
    <row r="116" ht="14.25">
      <c r="B116" s="16"/>
    </row>
    <row r="117" ht="14.25">
      <c r="B117" s="16"/>
    </row>
    <row r="118" ht="14.25">
      <c r="B118" s="16"/>
    </row>
    <row r="119" ht="14.25">
      <c r="B119" s="16"/>
    </row>
    <row r="120" ht="14.25">
      <c r="B120" s="16"/>
    </row>
    <row r="121" ht="14.25">
      <c r="B121" s="16"/>
    </row>
    <row r="122" ht="14.25">
      <c r="B122" s="16"/>
    </row>
    <row r="123" ht="14.25">
      <c r="B123" s="16"/>
    </row>
    <row r="124" ht="14.25">
      <c r="B124" s="16"/>
    </row>
    <row r="125" ht="14.25">
      <c r="B125" s="16"/>
    </row>
    <row r="126" ht="14.25">
      <c r="B126" s="16"/>
    </row>
    <row r="127" ht="14.25">
      <c r="B127" s="16"/>
    </row>
    <row r="128" ht="14.25">
      <c r="B128" s="16"/>
    </row>
    <row r="129" ht="14.25">
      <c r="B129" s="16"/>
    </row>
    <row r="130" ht="14.25">
      <c r="B130" s="16"/>
    </row>
    <row r="131" ht="14.25">
      <c r="B131" s="16"/>
    </row>
    <row r="132" ht="14.25">
      <c r="B132" s="16"/>
    </row>
    <row r="133" ht="14.25">
      <c r="B133" s="16"/>
    </row>
    <row r="134" ht="14.25">
      <c r="B134" s="16"/>
    </row>
    <row r="135" ht="14.25">
      <c r="B135" s="16"/>
    </row>
    <row r="136" ht="14.25">
      <c r="B136" s="16"/>
    </row>
    <row r="137" ht="14.25">
      <c r="B137" s="16"/>
    </row>
    <row r="138" ht="14.25">
      <c r="B138" s="16"/>
    </row>
    <row r="139" ht="14.25">
      <c r="B139" s="16"/>
    </row>
    <row r="140" ht="14.25">
      <c r="B140" s="16"/>
    </row>
    <row r="141" ht="14.25">
      <c r="B141" s="16"/>
    </row>
    <row r="142" ht="14.25">
      <c r="B142" s="16"/>
    </row>
    <row r="143" ht="14.25">
      <c r="B143" s="16"/>
    </row>
    <row r="144" ht="14.25">
      <c r="B144" s="16"/>
    </row>
    <row r="145" ht="14.25">
      <c r="B145" s="16"/>
    </row>
    <row r="146" ht="14.25">
      <c r="B146" s="16"/>
    </row>
    <row r="147" ht="14.25">
      <c r="B147" s="16"/>
    </row>
    <row r="148" ht="14.25">
      <c r="B148" s="16"/>
    </row>
    <row r="149" ht="14.25">
      <c r="B149" s="16"/>
    </row>
    <row r="150" ht="14.25">
      <c r="B150" s="16"/>
    </row>
    <row r="151" ht="14.25">
      <c r="B151" s="16"/>
    </row>
    <row r="152" ht="14.25">
      <c r="B152" s="16"/>
    </row>
    <row r="153" ht="14.25">
      <c r="B153" s="16"/>
    </row>
    <row r="154" ht="14.25">
      <c r="B154" s="16"/>
    </row>
    <row r="155" ht="14.25">
      <c r="B155" s="16"/>
    </row>
    <row r="156" ht="14.25">
      <c r="B156" s="16"/>
    </row>
    <row r="157" ht="14.25">
      <c r="B157" s="16"/>
    </row>
    <row r="158" ht="14.25">
      <c r="B158" s="16"/>
    </row>
    <row r="159" ht="14.25">
      <c r="B159" s="16"/>
    </row>
    <row r="160" ht="14.25">
      <c r="B160" s="16"/>
    </row>
    <row r="161" ht="14.25">
      <c r="B161" s="16"/>
    </row>
    <row r="162" ht="14.25">
      <c r="B162" s="16"/>
    </row>
    <row r="163" ht="14.25">
      <c r="B163" s="16"/>
    </row>
    <row r="164" ht="14.25">
      <c r="B164" s="16"/>
    </row>
    <row r="165" ht="14.25">
      <c r="B165" s="16"/>
    </row>
    <row r="166" ht="14.25">
      <c r="B166" s="16"/>
    </row>
    <row r="167" ht="14.25">
      <c r="B167" s="16"/>
    </row>
    <row r="168" ht="14.25">
      <c r="B168" s="16"/>
    </row>
    <row r="169" ht="14.25">
      <c r="B169" s="16"/>
    </row>
    <row r="170" ht="14.25">
      <c r="B170" s="16"/>
    </row>
    <row r="171" ht="14.25">
      <c r="B171" s="16"/>
    </row>
    <row r="172" ht="14.25">
      <c r="B172" s="16"/>
    </row>
    <row r="173" ht="14.25">
      <c r="B173" s="16"/>
    </row>
    <row r="174" ht="14.25">
      <c r="B174" s="16"/>
    </row>
    <row r="175" ht="14.25">
      <c r="B175" s="16"/>
    </row>
    <row r="176" ht="14.25">
      <c r="B176" s="16"/>
    </row>
    <row r="177" ht="14.25">
      <c r="B177" s="16"/>
    </row>
    <row r="178" ht="14.25">
      <c r="B178" s="16"/>
    </row>
    <row r="179" ht="14.25">
      <c r="B179" s="16"/>
    </row>
    <row r="180" ht="14.25">
      <c r="B180" s="16"/>
    </row>
    <row r="181" ht="14.25">
      <c r="B181" s="16"/>
    </row>
    <row r="182" ht="14.25">
      <c r="B182" s="16"/>
    </row>
    <row r="183" ht="14.25">
      <c r="B183" s="16"/>
    </row>
    <row r="184" ht="14.25">
      <c r="B184" s="16"/>
    </row>
    <row r="185" ht="14.25">
      <c r="B185" s="16"/>
    </row>
    <row r="186" ht="14.25">
      <c r="B186" s="16"/>
    </row>
    <row r="187" ht="14.25">
      <c r="B187" s="16"/>
    </row>
    <row r="188" ht="14.25">
      <c r="B188" s="16"/>
    </row>
    <row r="189" ht="14.25">
      <c r="B189" s="16"/>
    </row>
    <row r="190" ht="14.25">
      <c r="B190" s="16"/>
    </row>
    <row r="191" ht="14.25">
      <c r="B191" s="16"/>
    </row>
    <row r="192" ht="14.25">
      <c r="B192" s="16"/>
    </row>
    <row r="193" ht="14.25">
      <c r="B193" s="16"/>
    </row>
    <row r="194" ht="14.25">
      <c r="B194" s="16"/>
    </row>
    <row r="195" ht="14.25">
      <c r="B195" s="16"/>
    </row>
    <row r="196" ht="14.25">
      <c r="B196" s="16"/>
    </row>
    <row r="197" ht="14.25">
      <c r="B197" s="16"/>
    </row>
    <row r="198" ht="14.25">
      <c r="B198" s="16"/>
    </row>
    <row r="199" ht="14.25">
      <c r="B199" s="16"/>
    </row>
    <row r="200" ht="14.25">
      <c r="B200" s="16"/>
    </row>
    <row r="201" ht="14.25">
      <c r="B201" s="16"/>
    </row>
    <row r="202" ht="14.25">
      <c r="B202" s="16"/>
    </row>
    <row r="203" ht="14.25">
      <c r="B203" s="16"/>
    </row>
    <row r="204" ht="14.25">
      <c r="B204" s="16"/>
    </row>
    <row r="205" ht="14.25">
      <c r="B205" s="16"/>
    </row>
    <row r="206" ht="14.25">
      <c r="B206" s="16"/>
    </row>
    <row r="207" ht="14.25">
      <c r="B207" s="16"/>
    </row>
    <row r="208" ht="14.25">
      <c r="B208" s="16"/>
    </row>
    <row r="209" ht="14.25">
      <c r="B209" s="16"/>
    </row>
    <row r="210" ht="14.25">
      <c r="B210" s="16"/>
    </row>
    <row r="211" ht="14.25">
      <c r="B211" s="16"/>
    </row>
    <row r="212" ht="14.25">
      <c r="B212" s="16"/>
    </row>
    <row r="213" ht="14.25">
      <c r="B213" s="16"/>
    </row>
    <row r="214" ht="14.25">
      <c r="B214" s="16"/>
    </row>
    <row r="215" ht="14.25">
      <c r="B215" s="16"/>
    </row>
    <row r="216" ht="14.25">
      <c r="B216" s="16"/>
    </row>
    <row r="217" ht="14.25">
      <c r="B217" s="16"/>
    </row>
    <row r="218" ht="14.25">
      <c r="B218" s="16"/>
    </row>
    <row r="219" ht="14.25">
      <c r="B219" s="16"/>
    </row>
    <row r="220" ht="14.25">
      <c r="B220" s="16"/>
    </row>
    <row r="221" ht="14.25">
      <c r="B221" s="16"/>
    </row>
    <row r="222" ht="14.25">
      <c r="B222" s="16"/>
    </row>
    <row r="223" ht="14.25">
      <c r="B223" s="16"/>
    </row>
    <row r="224" ht="14.25">
      <c r="B224" s="16"/>
    </row>
    <row r="225" ht="14.25">
      <c r="B225" s="16"/>
    </row>
    <row r="226" ht="14.25">
      <c r="B226" s="16"/>
    </row>
    <row r="227" ht="14.25">
      <c r="B227" s="16"/>
    </row>
    <row r="228" ht="14.25">
      <c r="B228" s="16"/>
    </row>
    <row r="229" ht="14.25">
      <c r="B229" s="16"/>
    </row>
    <row r="230" ht="14.25">
      <c r="B230" s="16"/>
    </row>
    <row r="231" ht="14.25">
      <c r="B231" s="16"/>
    </row>
    <row r="232" ht="14.25">
      <c r="B232" s="16"/>
    </row>
    <row r="233" ht="14.25">
      <c r="B233" s="16"/>
    </row>
    <row r="234" ht="14.25">
      <c r="B234" s="16"/>
    </row>
    <row r="235" ht="14.25">
      <c r="B235" s="16"/>
    </row>
    <row r="236" ht="14.25">
      <c r="B236" s="16"/>
    </row>
    <row r="237" ht="14.25">
      <c r="B237" s="16"/>
    </row>
    <row r="238" ht="14.25">
      <c r="B238" s="16"/>
    </row>
    <row r="239" ht="14.25">
      <c r="B239" s="16"/>
    </row>
    <row r="240" ht="14.25">
      <c r="B240" s="16"/>
    </row>
    <row r="241" ht="14.25">
      <c r="B241" s="16"/>
    </row>
    <row r="242" ht="14.25">
      <c r="B242" s="16"/>
    </row>
    <row r="243" ht="14.25">
      <c r="B243" s="16"/>
    </row>
    <row r="244" ht="14.25">
      <c r="B244" s="16"/>
    </row>
    <row r="245" ht="14.25">
      <c r="B245" s="16"/>
    </row>
    <row r="246" ht="14.25">
      <c r="B246" s="16"/>
    </row>
    <row r="247" ht="14.25">
      <c r="B247" s="16"/>
    </row>
    <row r="248" ht="14.25">
      <c r="B248" s="16"/>
    </row>
    <row r="249" ht="14.25">
      <c r="B249" s="16"/>
    </row>
    <row r="250" ht="14.25">
      <c r="B250" s="16"/>
    </row>
    <row r="251" ht="14.25">
      <c r="B251" s="16"/>
    </row>
    <row r="252" ht="14.25">
      <c r="B252" s="16"/>
    </row>
    <row r="253" ht="14.25">
      <c r="B253" s="16"/>
    </row>
    <row r="254" ht="14.25">
      <c r="B254" s="16"/>
    </row>
    <row r="255" ht="14.25">
      <c r="B255" s="16"/>
    </row>
    <row r="256" ht="14.25">
      <c r="B256" s="16"/>
    </row>
    <row r="257" ht="14.25">
      <c r="B257" s="16"/>
    </row>
    <row r="258" ht="14.25">
      <c r="B258" s="16"/>
    </row>
    <row r="259" ht="14.25">
      <c r="B259" s="16"/>
    </row>
    <row r="260" ht="14.25">
      <c r="B260" s="16"/>
    </row>
    <row r="261" ht="14.25">
      <c r="B261" s="16"/>
    </row>
    <row r="262" ht="14.25">
      <c r="B262" s="16"/>
    </row>
    <row r="263" ht="14.25">
      <c r="B263" s="16"/>
    </row>
    <row r="264" ht="14.25">
      <c r="B264" s="16"/>
    </row>
    <row r="265" ht="14.25">
      <c r="B265" s="16"/>
    </row>
    <row r="266" ht="14.25">
      <c r="B266" s="16"/>
    </row>
    <row r="267" ht="14.25">
      <c r="B267" s="16"/>
    </row>
    <row r="268" ht="14.25">
      <c r="B268" s="16"/>
    </row>
    <row r="269" ht="14.25">
      <c r="B269" s="16"/>
    </row>
    <row r="270" ht="14.25">
      <c r="B270" s="16"/>
    </row>
    <row r="271" ht="14.25">
      <c r="B271" s="16"/>
    </row>
    <row r="272" ht="14.25">
      <c r="B272" s="16"/>
    </row>
    <row r="273" ht="14.25">
      <c r="B273" s="16"/>
    </row>
    <row r="274" ht="14.25">
      <c r="B274" s="16"/>
    </row>
    <row r="275" ht="14.25">
      <c r="B275" s="16"/>
    </row>
    <row r="276" ht="14.25">
      <c r="B276" s="16"/>
    </row>
    <row r="277" ht="14.25">
      <c r="B277" s="16"/>
    </row>
    <row r="278" ht="14.25">
      <c r="B278" s="16"/>
    </row>
    <row r="279" ht="14.25">
      <c r="B279" s="16"/>
    </row>
    <row r="280" ht="14.25">
      <c r="B280" s="16"/>
    </row>
    <row r="281" ht="14.25">
      <c r="B281" s="16"/>
    </row>
    <row r="282" ht="14.25">
      <c r="B282" s="16"/>
    </row>
    <row r="283" ht="14.25">
      <c r="B283" s="16"/>
    </row>
    <row r="284" ht="14.25">
      <c r="B284" s="16"/>
    </row>
    <row r="285" ht="14.25">
      <c r="B285" s="16"/>
    </row>
    <row r="286" ht="14.25">
      <c r="B286" s="16"/>
    </row>
    <row r="287" ht="14.25">
      <c r="B287" s="16"/>
    </row>
    <row r="288" ht="14.25">
      <c r="B288" s="16"/>
    </row>
    <row r="289" ht="14.25">
      <c r="B289" s="16"/>
    </row>
    <row r="290" ht="14.25">
      <c r="B290" s="16"/>
    </row>
    <row r="291" ht="14.25">
      <c r="B291" s="16"/>
    </row>
    <row r="292" ht="14.25">
      <c r="B292" s="16"/>
    </row>
    <row r="293" ht="14.25">
      <c r="B293" s="16"/>
    </row>
    <row r="294" ht="14.25">
      <c r="B294" s="16"/>
    </row>
    <row r="295" ht="14.25">
      <c r="B295" s="16"/>
    </row>
    <row r="296" ht="14.25">
      <c r="B296" s="16"/>
    </row>
    <row r="297" ht="14.25">
      <c r="B297" s="16"/>
    </row>
    <row r="298" ht="14.25">
      <c r="B298" s="16"/>
    </row>
    <row r="299" ht="14.25">
      <c r="B299" s="16"/>
    </row>
    <row r="300" ht="14.25">
      <c r="B300" s="16"/>
    </row>
    <row r="301" ht="14.25">
      <c r="B301" s="16"/>
    </row>
    <row r="302" ht="14.25">
      <c r="B302" s="16"/>
    </row>
    <row r="303" ht="14.25">
      <c r="B303" s="16"/>
    </row>
    <row r="304" ht="14.25">
      <c r="B304" s="16"/>
    </row>
    <row r="305" ht="14.25">
      <c r="B305" s="16"/>
    </row>
    <row r="306" ht="14.25">
      <c r="B306" s="16"/>
    </row>
    <row r="307" ht="14.25">
      <c r="B307" s="16"/>
    </row>
    <row r="308" ht="14.25">
      <c r="B308" s="16"/>
    </row>
    <row r="309" ht="14.25">
      <c r="B309" s="16"/>
    </row>
    <row r="310" ht="14.25">
      <c r="B310" s="16"/>
    </row>
    <row r="311" ht="14.25">
      <c r="B311" s="16"/>
    </row>
    <row r="312" ht="14.25">
      <c r="B312" s="16"/>
    </row>
    <row r="313" ht="14.25">
      <c r="B313" s="16"/>
    </row>
    <row r="314" ht="14.25">
      <c r="B314" s="16"/>
    </row>
    <row r="315" ht="14.25">
      <c r="B315" s="16"/>
    </row>
    <row r="316" ht="14.25">
      <c r="B316" s="16"/>
    </row>
    <row r="317" ht="14.25">
      <c r="B317" s="16"/>
    </row>
    <row r="318" ht="14.25">
      <c r="B318" s="16"/>
    </row>
    <row r="319" ht="14.25">
      <c r="B319" s="16"/>
    </row>
    <row r="320" ht="14.25">
      <c r="B320" s="16"/>
    </row>
    <row r="321" ht="14.25">
      <c r="B321" s="16"/>
    </row>
    <row r="322" ht="14.25">
      <c r="B322" s="16"/>
    </row>
    <row r="323" ht="14.25">
      <c r="B323" s="16"/>
    </row>
    <row r="324" ht="14.25">
      <c r="B324" s="16"/>
    </row>
    <row r="325" ht="14.25">
      <c r="B325" s="16"/>
    </row>
    <row r="326" ht="14.25">
      <c r="B326" s="16"/>
    </row>
    <row r="327" ht="14.25">
      <c r="B327" s="16"/>
    </row>
    <row r="328" ht="14.25">
      <c r="B328" s="16"/>
    </row>
    <row r="329" ht="14.25">
      <c r="B329" s="16"/>
    </row>
    <row r="330" ht="14.25">
      <c r="B330" s="16"/>
    </row>
    <row r="331" ht="14.25">
      <c r="B331" s="16"/>
    </row>
    <row r="332" ht="14.25">
      <c r="B332" s="16"/>
    </row>
    <row r="333" ht="14.25">
      <c r="B333" s="16"/>
    </row>
    <row r="334" ht="14.25">
      <c r="B334" s="16"/>
    </row>
    <row r="335" ht="14.25">
      <c r="B335" s="16"/>
    </row>
    <row r="336" ht="14.25">
      <c r="B336" s="16"/>
    </row>
    <row r="337" ht="14.25">
      <c r="B337" s="16"/>
    </row>
    <row r="338" ht="14.25">
      <c r="B338" s="16"/>
    </row>
    <row r="339" ht="14.25">
      <c r="B339" s="16"/>
    </row>
    <row r="340" ht="14.25">
      <c r="B340" s="16"/>
    </row>
    <row r="341" ht="14.25">
      <c r="B341" s="16"/>
    </row>
    <row r="342" ht="14.25">
      <c r="B342" s="16"/>
    </row>
    <row r="343" ht="14.25">
      <c r="B343" s="16"/>
    </row>
    <row r="344" ht="14.25">
      <c r="B344" s="16"/>
    </row>
    <row r="345" ht="14.25">
      <c r="B345" s="16"/>
    </row>
    <row r="346" ht="14.25">
      <c r="B346" s="16"/>
    </row>
    <row r="347" ht="14.25">
      <c r="B347" s="16"/>
    </row>
    <row r="348" ht="14.25">
      <c r="B348" s="16"/>
    </row>
    <row r="349" ht="14.25">
      <c r="B349" s="16"/>
    </row>
    <row r="350" ht="14.25">
      <c r="B350" s="16"/>
    </row>
    <row r="351" ht="14.25">
      <c r="B351" s="16"/>
    </row>
    <row r="352" ht="14.25">
      <c r="B352" s="16"/>
    </row>
    <row r="353" ht="14.25">
      <c r="B353" s="16"/>
    </row>
    <row r="354" ht="14.25">
      <c r="B354" s="16"/>
    </row>
    <row r="355" ht="14.25">
      <c r="B355" s="16"/>
    </row>
    <row r="356" ht="14.25">
      <c r="B356" s="16"/>
    </row>
    <row r="357" ht="14.25">
      <c r="B357" s="16"/>
    </row>
    <row r="358" ht="14.25">
      <c r="B358" s="16"/>
    </row>
    <row r="359" ht="14.25">
      <c r="B359" s="16"/>
    </row>
    <row r="360" ht="14.25">
      <c r="B360" s="16"/>
    </row>
    <row r="361" ht="14.25">
      <c r="B361" s="16"/>
    </row>
    <row r="362" ht="14.25">
      <c r="B362" s="16"/>
    </row>
    <row r="363" ht="14.25">
      <c r="B363" s="16"/>
    </row>
    <row r="364" ht="14.25">
      <c r="B364" s="16"/>
    </row>
    <row r="365" ht="14.25">
      <c r="B365" s="16"/>
    </row>
    <row r="366" ht="14.25">
      <c r="B366" s="16"/>
    </row>
    <row r="367" ht="14.25">
      <c r="B367" s="16"/>
    </row>
    <row r="368" ht="14.25">
      <c r="B368" s="16"/>
    </row>
    <row r="369" ht="14.25">
      <c r="B369" s="16"/>
    </row>
    <row r="370" ht="14.25">
      <c r="B370" s="16"/>
    </row>
    <row r="371" ht="14.25">
      <c r="B371" s="16"/>
    </row>
    <row r="372" ht="14.25">
      <c r="B372" s="16"/>
    </row>
    <row r="373" ht="14.25">
      <c r="B373" s="16"/>
    </row>
    <row r="374" ht="14.25">
      <c r="B374" s="16"/>
    </row>
    <row r="375" ht="14.25">
      <c r="B375" s="16"/>
    </row>
    <row r="376" ht="14.25">
      <c r="B376" s="16"/>
    </row>
    <row r="377" ht="14.25">
      <c r="B377" s="16"/>
    </row>
    <row r="378" ht="14.25">
      <c r="B378" s="16"/>
    </row>
    <row r="379" ht="14.25">
      <c r="B379" s="16"/>
    </row>
    <row r="380" ht="14.25">
      <c r="B380" s="16"/>
    </row>
    <row r="381" ht="14.25">
      <c r="B381" s="16"/>
    </row>
    <row r="382" ht="14.25">
      <c r="B382" s="16"/>
    </row>
    <row r="383" ht="14.25">
      <c r="B383" s="16"/>
    </row>
    <row r="384" ht="14.25">
      <c r="B384" s="16"/>
    </row>
    <row r="385" ht="14.25">
      <c r="B385" s="16"/>
    </row>
    <row r="386" ht="14.25">
      <c r="B386" s="16"/>
    </row>
    <row r="387" ht="14.25">
      <c r="B387" s="16"/>
    </row>
    <row r="388" ht="14.25">
      <c r="B388" s="16"/>
    </row>
    <row r="389" ht="14.25">
      <c r="B389" s="16"/>
    </row>
    <row r="390" ht="14.25">
      <c r="B390" s="16"/>
    </row>
    <row r="391" ht="14.25">
      <c r="B391" s="16"/>
    </row>
    <row r="392" ht="14.25">
      <c r="B392" s="16"/>
    </row>
    <row r="393" ht="14.25">
      <c r="B393" s="16"/>
    </row>
    <row r="394" ht="14.25">
      <c r="B394" s="16"/>
    </row>
    <row r="395" ht="14.25">
      <c r="B395" s="16"/>
    </row>
    <row r="396" ht="14.25">
      <c r="B396" s="16"/>
    </row>
    <row r="397" ht="14.25">
      <c r="B397" s="16"/>
    </row>
    <row r="398" ht="14.25">
      <c r="B398" s="16"/>
    </row>
    <row r="399" ht="14.25">
      <c r="B399" s="16"/>
    </row>
    <row r="400" ht="14.25">
      <c r="B400" s="16"/>
    </row>
    <row r="401" ht="14.25">
      <c r="B401" s="16"/>
    </row>
    <row r="402" ht="14.25">
      <c r="B402" s="16"/>
    </row>
    <row r="403" ht="14.25">
      <c r="B403" s="16"/>
    </row>
    <row r="404" ht="14.25">
      <c r="B404" s="16"/>
    </row>
    <row r="405" ht="14.25">
      <c r="B405" s="16"/>
    </row>
    <row r="406" ht="14.25">
      <c r="B406" s="16"/>
    </row>
    <row r="407" ht="14.25">
      <c r="B407" s="16"/>
    </row>
    <row r="408" ht="14.25">
      <c r="B408" s="16"/>
    </row>
    <row r="409" ht="14.25">
      <c r="B409" s="16"/>
    </row>
    <row r="410" ht="14.25">
      <c r="B410" s="16"/>
    </row>
    <row r="411" ht="14.25">
      <c r="B411" s="16"/>
    </row>
    <row r="412" ht="14.25">
      <c r="B412" s="16"/>
    </row>
    <row r="413" ht="14.25">
      <c r="B413" s="16"/>
    </row>
    <row r="414" ht="14.25">
      <c r="B414" s="16"/>
    </row>
    <row r="415" ht="14.25">
      <c r="B415" s="16"/>
    </row>
    <row r="416" ht="14.25">
      <c r="B416" s="16"/>
    </row>
    <row r="417" ht="14.25">
      <c r="B417" s="16"/>
    </row>
    <row r="418" ht="14.25">
      <c r="B418" s="16"/>
    </row>
    <row r="419" ht="14.25">
      <c r="B419" s="16"/>
    </row>
    <row r="420" ht="14.25">
      <c r="B420" s="16"/>
    </row>
    <row r="421" ht="14.25">
      <c r="B421" s="16"/>
    </row>
    <row r="422" ht="14.25">
      <c r="B422" s="16"/>
    </row>
    <row r="423" ht="14.25">
      <c r="B423" s="16"/>
    </row>
    <row r="424" ht="14.25">
      <c r="B424" s="16"/>
    </row>
    <row r="425" ht="14.25">
      <c r="B425" s="16"/>
    </row>
    <row r="426" ht="14.25">
      <c r="B426" s="16"/>
    </row>
    <row r="427" ht="14.25">
      <c r="B427" s="16"/>
    </row>
    <row r="428" ht="14.25">
      <c r="B428" s="16"/>
    </row>
    <row r="429" ht="14.25">
      <c r="B429" s="16"/>
    </row>
    <row r="430" ht="14.25">
      <c r="B430" s="16"/>
    </row>
    <row r="431" ht="14.25">
      <c r="B431" s="16"/>
    </row>
    <row r="432" ht="14.25">
      <c r="B432" s="16"/>
    </row>
    <row r="433" ht="14.25">
      <c r="B433" s="16"/>
    </row>
    <row r="434" ht="14.25">
      <c r="B434" s="16"/>
    </row>
    <row r="435" ht="14.25">
      <c r="B435" s="16"/>
    </row>
    <row r="436" ht="14.25">
      <c r="B436" s="16"/>
    </row>
    <row r="437" ht="14.25">
      <c r="B437" s="16"/>
    </row>
    <row r="438" ht="14.25">
      <c r="B438" s="16"/>
    </row>
    <row r="439" ht="14.25">
      <c r="B439" s="16"/>
    </row>
    <row r="440" ht="14.25">
      <c r="B440" s="16"/>
    </row>
    <row r="441" ht="14.25">
      <c r="B441" s="16"/>
    </row>
    <row r="442" ht="14.25">
      <c r="B442" s="16"/>
    </row>
    <row r="443" ht="14.25">
      <c r="B443" s="16"/>
    </row>
    <row r="444" ht="14.25">
      <c r="B444" s="16"/>
    </row>
    <row r="445" ht="14.25">
      <c r="B445" s="16"/>
    </row>
    <row r="446" ht="14.25">
      <c r="B446" s="16"/>
    </row>
    <row r="447" ht="14.25">
      <c r="B447" s="16"/>
    </row>
    <row r="448" ht="14.25">
      <c r="B448" s="16"/>
    </row>
    <row r="449" ht="14.25">
      <c r="B449" s="16"/>
    </row>
    <row r="450" ht="14.25">
      <c r="B450" s="16"/>
    </row>
    <row r="451" ht="14.25">
      <c r="B451" s="16"/>
    </row>
    <row r="452" ht="14.25">
      <c r="B452" s="16"/>
    </row>
    <row r="453" ht="14.25">
      <c r="B453" s="16"/>
    </row>
    <row r="454" ht="14.25">
      <c r="B454" s="16"/>
    </row>
    <row r="455" ht="14.25">
      <c r="B455" s="16"/>
    </row>
    <row r="456" ht="14.25">
      <c r="B456" s="16"/>
    </row>
    <row r="457" ht="14.25">
      <c r="B457" s="16"/>
    </row>
    <row r="458" ht="14.25">
      <c r="B458" s="16"/>
    </row>
    <row r="459" ht="14.25">
      <c r="B459" s="16"/>
    </row>
    <row r="460" ht="14.25">
      <c r="B460" s="16"/>
    </row>
    <row r="461" ht="14.25">
      <c r="B461" s="16"/>
    </row>
    <row r="462" ht="14.25">
      <c r="B462" s="16"/>
    </row>
    <row r="463" ht="14.25">
      <c r="B463" s="16"/>
    </row>
    <row r="464" ht="14.25">
      <c r="B464" s="16"/>
    </row>
    <row r="465" ht="14.25">
      <c r="B465" s="16"/>
    </row>
    <row r="466" ht="14.25">
      <c r="B466" s="16"/>
    </row>
    <row r="467" ht="14.25">
      <c r="B467" s="16"/>
    </row>
    <row r="468" ht="14.25">
      <c r="B468" s="16"/>
    </row>
    <row r="469" ht="14.25">
      <c r="B469" s="16"/>
    </row>
    <row r="470" ht="14.25">
      <c r="B470" s="16"/>
    </row>
    <row r="471" ht="14.25">
      <c r="B471" s="16"/>
    </row>
    <row r="472" ht="14.25">
      <c r="B472" s="16"/>
    </row>
    <row r="473" ht="14.25">
      <c r="B473" s="16"/>
    </row>
    <row r="474" ht="14.25">
      <c r="B474" s="16"/>
    </row>
    <row r="475" ht="14.25">
      <c r="B475" s="16"/>
    </row>
    <row r="476" ht="14.25">
      <c r="B476" s="16"/>
    </row>
    <row r="477" ht="14.25">
      <c r="B477" s="16"/>
    </row>
    <row r="478" ht="14.25">
      <c r="B478" s="16"/>
    </row>
    <row r="479" ht="14.25">
      <c r="B479" s="16"/>
    </row>
    <row r="480" ht="14.25">
      <c r="B480" s="16"/>
    </row>
    <row r="481" ht="14.25">
      <c r="B481" s="16"/>
    </row>
    <row r="482" ht="14.25">
      <c r="B482" s="16"/>
    </row>
    <row r="483" ht="14.25">
      <c r="B483" s="16"/>
    </row>
    <row r="484" ht="14.25">
      <c r="B484" s="16"/>
    </row>
    <row r="485" ht="14.25">
      <c r="B485" s="16"/>
    </row>
    <row r="486" ht="14.25">
      <c r="B486" s="16"/>
    </row>
    <row r="487" ht="14.25">
      <c r="B487" s="16"/>
    </row>
    <row r="488" ht="14.25">
      <c r="B488" s="16"/>
    </row>
    <row r="489" ht="14.25">
      <c r="B489" s="16"/>
    </row>
    <row r="490" ht="14.25">
      <c r="B490" s="16"/>
    </row>
    <row r="491" ht="14.25">
      <c r="B491" s="16"/>
    </row>
    <row r="492" ht="14.25">
      <c r="B492" s="16"/>
    </row>
    <row r="493" ht="14.25">
      <c r="B493" s="16"/>
    </row>
    <row r="494" ht="14.25">
      <c r="B494" s="16"/>
    </row>
    <row r="495" ht="14.25">
      <c r="B495" s="16"/>
    </row>
    <row r="496" ht="14.25">
      <c r="B496" s="16"/>
    </row>
    <row r="497" ht="14.25">
      <c r="B497" s="16"/>
    </row>
    <row r="498" ht="14.25">
      <c r="B498" s="16"/>
    </row>
    <row r="499" ht="14.25">
      <c r="B499" s="16"/>
    </row>
    <row r="500" ht="14.25">
      <c r="B500" s="16"/>
    </row>
    <row r="501" ht="14.25">
      <c r="B501" s="16"/>
    </row>
    <row r="502" ht="14.25">
      <c r="B502" s="16"/>
    </row>
    <row r="503" ht="14.25">
      <c r="B503" s="16"/>
    </row>
    <row r="504" ht="14.25">
      <c r="B504" s="16"/>
    </row>
    <row r="505" ht="14.25">
      <c r="B505" s="16"/>
    </row>
    <row r="506" ht="14.25">
      <c r="B506" s="16"/>
    </row>
    <row r="507" ht="14.25">
      <c r="B507" s="16"/>
    </row>
    <row r="508" ht="14.25">
      <c r="B508" s="16"/>
    </row>
    <row r="509" ht="14.25">
      <c r="B509" s="16"/>
    </row>
    <row r="510" ht="14.25">
      <c r="B510" s="16"/>
    </row>
    <row r="511" ht="14.25">
      <c r="B511" s="16"/>
    </row>
    <row r="512" ht="14.25">
      <c r="B512" s="16"/>
    </row>
    <row r="513" ht="14.25">
      <c r="B513" s="16"/>
    </row>
    <row r="514" ht="14.25">
      <c r="B514" s="16"/>
    </row>
    <row r="515" ht="14.25">
      <c r="B515" s="16"/>
    </row>
    <row r="516" ht="14.25">
      <c r="B516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51.8515625" style="47" customWidth="1" collapsed="1"/>
    <col min="3" max="3" width="14.28125" style="47" customWidth="1"/>
    <col min="4" max="4" width="13.7109375" style="47" customWidth="1"/>
    <col min="5" max="16384" width="9.140625" style="4" customWidth="1"/>
  </cols>
  <sheetData>
    <row r="1" spans="2:4" ht="21.75" customHeight="1">
      <c r="B1" s="71" t="s">
        <v>72</v>
      </c>
      <c r="C1" s="40"/>
      <c r="D1" s="40"/>
    </row>
    <row r="2" spans="2:4" ht="26.25">
      <c r="B2" s="41" t="s">
        <v>1</v>
      </c>
      <c r="C2" s="40"/>
      <c r="D2" s="40"/>
    </row>
    <row r="3" spans="2:4" ht="15" customHeight="1">
      <c r="B3" s="42" t="s">
        <v>2</v>
      </c>
      <c r="C3" s="43" t="s">
        <v>3</v>
      </c>
      <c r="D3" s="43" t="s">
        <v>4</v>
      </c>
    </row>
    <row r="4" spans="2:4" ht="14.25" customHeight="1" thickBot="1">
      <c r="B4" s="44"/>
      <c r="C4" s="45" t="s">
        <v>68</v>
      </c>
      <c r="D4" s="45" t="s">
        <v>68</v>
      </c>
    </row>
    <row r="5" spans="2:4" ht="12.75">
      <c r="B5" s="50" t="s">
        <v>5</v>
      </c>
      <c r="C5" s="51">
        <v>16524</v>
      </c>
      <c r="D5" s="52">
        <v>7312</v>
      </c>
    </row>
    <row r="6" spans="2:4" ht="12.75">
      <c r="B6" s="53" t="s">
        <v>6</v>
      </c>
      <c r="C6" s="49">
        <f>197949+1</f>
        <v>197950</v>
      </c>
      <c r="D6" s="54">
        <v>231803</v>
      </c>
    </row>
    <row r="7" spans="2:4" ht="12.75">
      <c r="B7" s="53" t="s">
        <v>7</v>
      </c>
      <c r="C7" s="49">
        <v>17518</v>
      </c>
      <c r="D7" s="54">
        <v>5056</v>
      </c>
    </row>
    <row r="8" spans="2:4" ht="12.75">
      <c r="B8" s="53" t="s">
        <v>8</v>
      </c>
      <c r="C8" s="49">
        <v>10278</v>
      </c>
      <c r="D8" s="54">
        <v>10058</v>
      </c>
    </row>
    <row r="9" spans="2:4" ht="12.75">
      <c r="B9" s="55" t="s">
        <v>9</v>
      </c>
      <c r="C9" s="49">
        <v>225872</v>
      </c>
      <c r="D9" s="54">
        <v>194390</v>
      </c>
    </row>
    <row r="10" spans="2:4" ht="12.75">
      <c r="B10" s="53" t="s">
        <v>10</v>
      </c>
      <c r="C10" s="49">
        <v>25422</v>
      </c>
      <c r="D10" s="54">
        <v>16860</v>
      </c>
    </row>
    <row r="11" spans="2:4" ht="12.75">
      <c r="B11" s="53" t="s">
        <v>11</v>
      </c>
      <c r="C11" s="49">
        <v>3283</v>
      </c>
      <c r="D11" s="54">
        <v>3351</v>
      </c>
    </row>
    <row r="12" spans="2:4" ht="12.75">
      <c r="B12" s="53" t="s">
        <v>12</v>
      </c>
      <c r="C12" s="49">
        <v>9652</v>
      </c>
      <c r="D12" s="54">
        <v>2976</v>
      </c>
    </row>
    <row r="13" spans="2:4" ht="12.75">
      <c r="B13" s="56" t="s">
        <v>13</v>
      </c>
      <c r="C13" s="49">
        <v>161</v>
      </c>
      <c r="D13" s="54">
        <v>655</v>
      </c>
    </row>
    <row r="14" spans="2:4" ht="12.75">
      <c r="B14" s="53" t="s">
        <v>14</v>
      </c>
      <c r="C14" s="49">
        <v>0</v>
      </c>
      <c r="D14" s="54">
        <v>0</v>
      </c>
    </row>
    <row r="15" spans="2:4" ht="12.75">
      <c r="B15" s="53" t="s">
        <v>15</v>
      </c>
      <c r="C15" s="49">
        <v>605</v>
      </c>
      <c r="D15" s="54">
        <v>785</v>
      </c>
    </row>
    <row r="16" spans="2:4" ht="12.75">
      <c r="B16" s="55" t="s">
        <v>17</v>
      </c>
      <c r="C16" s="49">
        <v>2315</v>
      </c>
      <c r="D16" s="54">
        <v>2028</v>
      </c>
    </row>
    <row r="17" spans="2:4" ht="12.75">
      <c r="B17" s="55" t="s">
        <v>18</v>
      </c>
      <c r="C17" s="49">
        <v>7163</v>
      </c>
      <c r="D17" s="54">
        <v>7188</v>
      </c>
    </row>
    <row r="18" spans="2:4" ht="13.5" thickBot="1">
      <c r="B18" s="61" t="s">
        <v>19</v>
      </c>
      <c r="C18" s="62">
        <v>10012</v>
      </c>
      <c r="D18" s="63">
        <v>1518</v>
      </c>
    </row>
    <row r="19" spans="2:4" ht="13.5" thickBot="1">
      <c r="B19" s="64" t="s">
        <v>21</v>
      </c>
      <c r="C19" s="65">
        <f>SUM(C5:C18)</f>
        <v>526755</v>
      </c>
      <c r="D19" s="66">
        <f>SUM(D5:D18)</f>
        <v>483980</v>
      </c>
    </row>
    <row r="20" spans="2:4" ht="15.75">
      <c r="B20" s="2"/>
      <c r="C20" s="3"/>
      <c r="D20" s="3"/>
    </row>
    <row r="21" spans="2:4" ht="15">
      <c r="B21" s="42" t="s">
        <v>22</v>
      </c>
      <c r="C21" s="43" t="s">
        <v>3</v>
      </c>
      <c r="D21" s="43" t="s">
        <v>4</v>
      </c>
    </row>
    <row r="22" spans="2:4" ht="13.5" thickBot="1">
      <c r="B22" s="44"/>
      <c r="C22" s="45" t="s">
        <v>68</v>
      </c>
      <c r="D22" s="45" t="s">
        <v>68</v>
      </c>
    </row>
    <row r="23" spans="2:4" ht="13.5" customHeight="1">
      <c r="B23" s="50" t="s">
        <v>23</v>
      </c>
      <c r="C23" s="51">
        <v>15759</v>
      </c>
      <c r="D23" s="52">
        <v>15866</v>
      </c>
    </row>
    <row r="24" spans="2:4" ht="13.5" customHeight="1">
      <c r="B24" s="53" t="s">
        <v>24</v>
      </c>
      <c r="C24" s="49">
        <v>406899</v>
      </c>
      <c r="D24" s="54">
        <v>374043</v>
      </c>
    </row>
    <row r="25" spans="2:4" ht="12.75">
      <c r="B25" s="53" t="s">
        <v>26</v>
      </c>
      <c r="C25" s="49">
        <v>6186</v>
      </c>
      <c r="D25" s="54">
        <v>4557</v>
      </c>
    </row>
    <row r="26" spans="2:4" ht="12.75">
      <c r="B26" s="53" t="s">
        <v>27</v>
      </c>
      <c r="C26" s="49">
        <v>26707</v>
      </c>
      <c r="D26" s="54">
        <v>23549</v>
      </c>
    </row>
    <row r="27" spans="2:4" ht="12.75">
      <c r="B27" s="55" t="s">
        <v>28</v>
      </c>
      <c r="C27" s="49">
        <v>12491</v>
      </c>
      <c r="D27" s="54">
        <v>10996</v>
      </c>
    </row>
    <row r="28" spans="2:4" ht="12.75">
      <c r="B28" s="53" t="s">
        <v>29</v>
      </c>
      <c r="C28" s="49">
        <v>2220</v>
      </c>
      <c r="D28" s="54">
        <v>3257</v>
      </c>
    </row>
    <row r="29" spans="2:4" ht="12.75">
      <c r="B29" s="53" t="s">
        <v>30</v>
      </c>
      <c r="C29" s="49">
        <v>0</v>
      </c>
      <c r="D29" s="54">
        <v>0</v>
      </c>
    </row>
    <row r="30" spans="2:4" ht="12.75">
      <c r="B30" s="53" t="s">
        <v>31</v>
      </c>
      <c r="C30" s="49">
        <v>380</v>
      </c>
      <c r="D30" s="54">
        <v>178</v>
      </c>
    </row>
    <row r="31" spans="2:4" ht="12.75">
      <c r="B31" s="53" t="s">
        <v>32</v>
      </c>
      <c r="C31" s="49">
        <v>6002</v>
      </c>
      <c r="D31" s="54">
        <v>0</v>
      </c>
    </row>
    <row r="32" spans="2:4" ht="13.5" thickBot="1">
      <c r="B32" s="57" t="s">
        <v>33</v>
      </c>
      <c r="C32" s="58">
        <f>SUM(C23:C24,C25:C31)</f>
        <v>476644</v>
      </c>
      <c r="D32" s="59">
        <f>SUM(D23:D24,D25:D31)</f>
        <v>432446</v>
      </c>
    </row>
    <row r="33" spans="2:4" ht="12.75">
      <c r="B33" s="60" t="s">
        <v>34</v>
      </c>
      <c r="C33" s="51"/>
      <c r="D33" s="52"/>
    </row>
    <row r="34" spans="2:4" ht="12.75">
      <c r="B34" s="53" t="s">
        <v>35</v>
      </c>
      <c r="C34" s="49">
        <v>19005</v>
      </c>
      <c r="D34" s="54">
        <v>19005</v>
      </c>
    </row>
    <row r="35" spans="2:4" ht="12.75">
      <c r="B35" s="53" t="s">
        <v>36</v>
      </c>
      <c r="C35" s="49">
        <v>31106</v>
      </c>
      <c r="D35" s="54">
        <v>32529</v>
      </c>
    </row>
    <row r="36" spans="2:4" ht="12.75">
      <c r="B36" s="53" t="s">
        <v>37</v>
      </c>
      <c r="C36" s="49">
        <v>0</v>
      </c>
      <c r="D36" s="54">
        <v>0</v>
      </c>
    </row>
    <row r="37" spans="2:4" ht="13.5" thickBot="1">
      <c r="B37" s="57" t="s">
        <v>38</v>
      </c>
      <c r="C37" s="58">
        <f>SUM(C34:C36)</f>
        <v>50111</v>
      </c>
      <c r="D37" s="59">
        <f>SUM(D34:D36)</f>
        <v>51534</v>
      </c>
    </row>
    <row r="38" spans="2:4" ht="13.5" thickBot="1">
      <c r="B38" s="67"/>
      <c r="C38" s="68"/>
      <c r="D38" s="69"/>
    </row>
    <row r="39" spans="2:4" ht="13.5" thickBot="1">
      <c r="B39" s="64" t="s">
        <v>39</v>
      </c>
      <c r="C39" s="65">
        <f>C32+C37</f>
        <v>526755</v>
      </c>
      <c r="D39" s="66">
        <f>D32+D37</f>
        <v>483980</v>
      </c>
    </row>
    <row r="40" spans="2:4" ht="15">
      <c r="B40" s="46"/>
      <c r="C40" s="5"/>
      <c r="D40" s="5"/>
    </row>
    <row r="41" spans="3:4" ht="12.75">
      <c r="C41" s="6"/>
      <c r="D41" s="6"/>
    </row>
    <row r="42" spans="2:4" ht="12.75">
      <c r="B42" s="48"/>
      <c r="C42" s="48"/>
      <c r="D42" s="4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Komerční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Cerny</dc:creator>
  <cp:keywords/>
  <dc:description/>
  <cp:lastModifiedBy>mskoumal</cp:lastModifiedBy>
  <dcterms:created xsi:type="dcterms:W3CDTF">2007-05-11T06:44:34Z</dcterms:created>
  <dcterms:modified xsi:type="dcterms:W3CDTF">2007-08-03T12:52:43Z</dcterms:modified>
  <cp:category/>
  <cp:version/>
  <cp:contentType/>
  <cp:contentStatus/>
</cp:coreProperties>
</file>